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801"/>
  <workbookPr defaultThemeVersion="124226"/>
  <mc:AlternateContent xmlns:mc="http://schemas.openxmlformats.org/markup-compatibility/2006">
    <mc:Choice Requires="x15">
      <x15ac:absPath xmlns:x15ac="http://schemas.microsoft.com/office/spreadsheetml/2010/11/ac" url="N:\Projects\2021\7321P043A\Working Files\Laboratory-Field Data-Boring Logs\Geophysical Testing\"/>
    </mc:Choice>
  </mc:AlternateContent>
  <xr:revisionPtr revIDLastSave="0" documentId="8_{CE4A7FED-EC2B-47A2-80D2-41BAD99F9CBE}" xr6:coauthVersionLast="46" xr6:coauthVersionMax="46" xr10:uidLastSave="{00000000-0000-0000-0000-000000000000}"/>
  <bookViews>
    <workbookView xWindow="-28920" yWindow="-120" windowWidth="29040" windowHeight="15840" xr2:uid="{00000000-000D-0000-FFFF-FFFF00000000}"/>
  </bookViews>
  <sheets>
    <sheet name="Array #1" sheetId="56" r:id="rId1"/>
    <sheet name="Array #2" sheetId="53" r:id="rId2"/>
    <sheet name="Array #3" sheetId="54" r:id="rId3"/>
    <sheet name="Array #4" sheetId="55" r:id="rId4"/>
  </sheets>
  <definedNames>
    <definedName name="_xlnm.Print_Area" localSheetId="0">'Array #1'!$B$3:$R$48</definedName>
    <definedName name="_xlnm.Print_Area" localSheetId="1">'Array #2'!$B$3:$R$48</definedName>
    <definedName name="_xlnm.Print_Area" localSheetId="2">'Array #3'!$B$3:$R$48</definedName>
    <definedName name="_xlnm.Print_Area" localSheetId="3">'Array #4'!$B$3:$R$48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O30" i="56" l="1"/>
  <c r="P30" i="56"/>
  <c r="P31" i="56"/>
  <c r="Z39" i="56"/>
  <c r="AA39" i="56" s="1"/>
  <c r="Z38" i="56"/>
  <c r="AA38" i="56" s="1"/>
  <c r="Z37" i="56"/>
  <c r="AA37" i="56" s="1"/>
  <c r="Z36" i="56"/>
  <c r="AA36" i="56" s="1"/>
  <c r="Z35" i="56"/>
  <c r="AA35" i="56" s="1"/>
  <c r="Z34" i="56"/>
  <c r="AA34" i="56" s="1"/>
  <c r="Z33" i="56"/>
  <c r="AA33" i="56" s="1"/>
  <c r="Z32" i="56"/>
  <c r="AA32" i="56" s="1"/>
  <c r="AA31" i="56"/>
  <c r="Z31" i="56"/>
  <c r="Z30" i="56"/>
  <c r="AA30" i="56" s="1"/>
  <c r="Z29" i="56"/>
  <c r="AA29" i="56" s="1"/>
  <c r="P29" i="56"/>
  <c r="O29" i="56"/>
  <c r="Z28" i="56"/>
  <c r="AA28" i="56" s="1"/>
  <c r="P28" i="56"/>
  <c r="O28" i="56"/>
  <c r="Z27" i="56"/>
  <c r="AA27" i="56" s="1"/>
  <c r="P27" i="56"/>
  <c r="O27" i="56"/>
  <c r="Z26" i="56"/>
  <c r="AA26" i="56" s="1"/>
  <c r="P26" i="56"/>
  <c r="O26" i="56"/>
  <c r="Z25" i="56"/>
  <c r="AA25" i="56" s="1"/>
  <c r="P25" i="56"/>
  <c r="O25" i="56"/>
  <c r="Z24" i="56"/>
  <c r="AA24" i="56" s="1"/>
  <c r="P24" i="56"/>
  <c r="O24" i="56"/>
  <c r="Z23" i="56"/>
  <c r="AA23" i="56" s="1"/>
  <c r="P23" i="56"/>
  <c r="O23" i="56"/>
  <c r="Z22" i="56"/>
  <c r="AA22" i="56" s="1"/>
  <c r="P22" i="56"/>
  <c r="O22" i="56"/>
  <c r="Z21" i="56"/>
  <c r="AA21" i="56" s="1"/>
  <c r="P21" i="56"/>
  <c r="O21" i="56"/>
  <c r="Z20" i="56"/>
  <c r="AA20" i="56" s="1"/>
  <c r="P20" i="56"/>
  <c r="O20" i="56"/>
  <c r="Z19" i="56"/>
  <c r="AA19" i="56" s="1"/>
  <c r="P19" i="56"/>
  <c r="O19" i="56"/>
  <c r="Z18" i="56"/>
  <c r="AA18" i="56" s="1"/>
  <c r="P18" i="56"/>
  <c r="O18" i="56"/>
  <c r="Z17" i="56"/>
  <c r="AA17" i="56" s="1"/>
  <c r="P17" i="56"/>
  <c r="O17" i="56"/>
  <c r="P16" i="56"/>
  <c r="O16" i="56"/>
  <c r="P15" i="56"/>
  <c r="O15" i="56"/>
  <c r="P14" i="56"/>
  <c r="O14" i="56"/>
  <c r="P13" i="56"/>
  <c r="O13" i="56"/>
  <c r="P12" i="56"/>
  <c r="O12" i="56"/>
  <c r="AB17" i="56" l="1"/>
  <c r="AA14" i="56"/>
  <c r="AC17" i="56"/>
  <c r="Z39" i="55"/>
  <c r="AA39" i="55" s="1"/>
  <c r="Z38" i="55"/>
  <c r="AA38" i="55" s="1"/>
  <c r="Z37" i="55"/>
  <c r="AA37" i="55" s="1"/>
  <c r="Z36" i="55"/>
  <c r="AA36" i="55" s="1"/>
  <c r="Z35" i="55"/>
  <c r="AA35" i="55" s="1"/>
  <c r="Z34" i="55"/>
  <c r="AA34" i="55" s="1"/>
  <c r="Z33" i="55"/>
  <c r="AA33" i="55" s="1"/>
  <c r="Z32" i="55"/>
  <c r="AA32" i="55" s="1"/>
  <c r="Z31" i="55"/>
  <c r="AA31" i="55" s="1"/>
  <c r="P31" i="55"/>
  <c r="Z30" i="55"/>
  <c r="AA30" i="55" s="1"/>
  <c r="P30" i="55"/>
  <c r="O30" i="55"/>
  <c r="Z29" i="55"/>
  <c r="AA29" i="55" s="1"/>
  <c r="P29" i="55"/>
  <c r="O29" i="55"/>
  <c r="Z28" i="55"/>
  <c r="AA28" i="55" s="1"/>
  <c r="P28" i="55"/>
  <c r="O28" i="55"/>
  <c r="Z27" i="55"/>
  <c r="AA27" i="55" s="1"/>
  <c r="P27" i="55"/>
  <c r="O27" i="55"/>
  <c r="Z26" i="55"/>
  <c r="AA26" i="55" s="1"/>
  <c r="P26" i="55"/>
  <c r="O26" i="55"/>
  <c r="AA25" i="55"/>
  <c r="Z25" i="55"/>
  <c r="P25" i="55"/>
  <c r="O25" i="55"/>
  <c r="Z24" i="55"/>
  <c r="AA24" i="55" s="1"/>
  <c r="P24" i="55"/>
  <c r="O24" i="55"/>
  <c r="Z23" i="55"/>
  <c r="AA23" i="55" s="1"/>
  <c r="P23" i="55"/>
  <c r="O23" i="55"/>
  <c r="Z22" i="55"/>
  <c r="AA22" i="55" s="1"/>
  <c r="P22" i="55"/>
  <c r="O22" i="55"/>
  <c r="Z21" i="55"/>
  <c r="AA21" i="55" s="1"/>
  <c r="P21" i="55"/>
  <c r="O21" i="55"/>
  <c r="Z20" i="55"/>
  <c r="AA20" i="55" s="1"/>
  <c r="P20" i="55"/>
  <c r="O20" i="55"/>
  <c r="AA19" i="55"/>
  <c r="Z19" i="55"/>
  <c r="P19" i="55"/>
  <c r="O19" i="55"/>
  <c r="Z18" i="55"/>
  <c r="AA18" i="55" s="1"/>
  <c r="P18" i="55"/>
  <c r="O18" i="55"/>
  <c r="Z17" i="55"/>
  <c r="P17" i="55"/>
  <c r="O17" i="55"/>
  <c r="P16" i="55"/>
  <c r="O16" i="55"/>
  <c r="P15" i="55"/>
  <c r="O15" i="55"/>
  <c r="P14" i="55"/>
  <c r="O14" i="55"/>
  <c r="P13" i="55"/>
  <c r="O13" i="55"/>
  <c r="P12" i="55"/>
  <c r="O12" i="55"/>
  <c r="Z39" i="54"/>
  <c r="AA39" i="54" s="1"/>
  <c r="Z38" i="54"/>
  <c r="AA38" i="54" s="1"/>
  <c r="Z37" i="54"/>
  <c r="AA37" i="54" s="1"/>
  <c r="Z36" i="54"/>
  <c r="AA36" i="54" s="1"/>
  <c r="Z35" i="54"/>
  <c r="AA35" i="54" s="1"/>
  <c r="Z34" i="54"/>
  <c r="AA34" i="54" s="1"/>
  <c r="Z33" i="54"/>
  <c r="AA33" i="54" s="1"/>
  <c r="Z32" i="54"/>
  <c r="AA32" i="54" s="1"/>
  <c r="Z31" i="54"/>
  <c r="AA31" i="54" s="1"/>
  <c r="P31" i="54"/>
  <c r="Z30" i="54"/>
  <c r="AA30" i="54" s="1"/>
  <c r="P30" i="54"/>
  <c r="O30" i="54"/>
  <c r="Z29" i="54"/>
  <c r="AA29" i="54" s="1"/>
  <c r="P29" i="54"/>
  <c r="O29" i="54"/>
  <c r="Z28" i="54"/>
  <c r="AA28" i="54" s="1"/>
  <c r="P28" i="54"/>
  <c r="O28" i="54"/>
  <c r="Z27" i="54"/>
  <c r="AA27" i="54" s="1"/>
  <c r="P27" i="54"/>
  <c r="O27" i="54"/>
  <c r="Z26" i="54"/>
  <c r="AA26" i="54" s="1"/>
  <c r="P26" i="54"/>
  <c r="O26" i="54"/>
  <c r="AA25" i="54"/>
  <c r="Z25" i="54"/>
  <c r="P25" i="54"/>
  <c r="O25" i="54"/>
  <c r="Z24" i="54"/>
  <c r="AA24" i="54" s="1"/>
  <c r="P24" i="54"/>
  <c r="O24" i="54"/>
  <c r="Z23" i="54"/>
  <c r="AA23" i="54" s="1"/>
  <c r="P23" i="54"/>
  <c r="O23" i="54"/>
  <c r="Z22" i="54"/>
  <c r="AA22" i="54" s="1"/>
  <c r="P22" i="54"/>
  <c r="O22" i="54"/>
  <c r="Z21" i="54"/>
  <c r="AA21" i="54" s="1"/>
  <c r="P21" i="54"/>
  <c r="O21" i="54"/>
  <c r="Z20" i="54"/>
  <c r="AA20" i="54" s="1"/>
  <c r="P20" i="54"/>
  <c r="O20" i="54"/>
  <c r="Z19" i="54"/>
  <c r="AA19" i="54" s="1"/>
  <c r="P19" i="54"/>
  <c r="O19" i="54"/>
  <c r="Z18" i="54"/>
  <c r="AA18" i="54" s="1"/>
  <c r="P18" i="54"/>
  <c r="O18" i="54"/>
  <c r="Z17" i="54"/>
  <c r="AA17" i="54" s="1"/>
  <c r="P17" i="54"/>
  <c r="O17" i="54"/>
  <c r="P16" i="54"/>
  <c r="O16" i="54"/>
  <c r="P15" i="54"/>
  <c r="O15" i="54"/>
  <c r="P14" i="54"/>
  <c r="O14" i="54"/>
  <c r="P13" i="54"/>
  <c r="O13" i="54"/>
  <c r="P12" i="54"/>
  <c r="O12" i="54"/>
  <c r="AC17" i="55" l="1"/>
  <c r="AA17" i="55"/>
  <c r="AA14" i="55" s="1"/>
  <c r="AA14" i="54"/>
  <c r="AB17" i="54"/>
  <c r="AC17" i="54"/>
  <c r="Z39" i="53"/>
  <c r="AA39" i="53" s="1"/>
  <c r="Z38" i="53"/>
  <c r="AA38" i="53" s="1"/>
  <c r="Z37" i="53"/>
  <c r="AA37" i="53" s="1"/>
  <c r="Z36" i="53"/>
  <c r="AA36" i="53" s="1"/>
  <c r="Z35" i="53"/>
  <c r="AA35" i="53" s="1"/>
  <c r="Z34" i="53"/>
  <c r="AA34" i="53" s="1"/>
  <c r="Z33" i="53"/>
  <c r="AA33" i="53" s="1"/>
  <c r="Z32" i="53"/>
  <c r="AA32" i="53" s="1"/>
  <c r="Z31" i="53"/>
  <c r="AA31" i="53" s="1"/>
  <c r="P31" i="53"/>
  <c r="Z30" i="53"/>
  <c r="AA30" i="53" s="1"/>
  <c r="P30" i="53"/>
  <c r="O30" i="53"/>
  <c r="Z29" i="53"/>
  <c r="AA29" i="53" s="1"/>
  <c r="P29" i="53"/>
  <c r="O29" i="53"/>
  <c r="Z28" i="53"/>
  <c r="AA28" i="53" s="1"/>
  <c r="P28" i="53"/>
  <c r="O28" i="53"/>
  <c r="Z27" i="53"/>
  <c r="AA27" i="53" s="1"/>
  <c r="P27" i="53"/>
  <c r="O27" i="53"/>
  <c r="Z26" i="53"/>
  <c r="AA26" i="53" s="1"/>
  <c r="P26" i="53"/>
  <c r="O26" i="53"/>
  <c r="Z25" i="53"/>
  <c r="AA25" i="53" s="1"/>
  <c r="P25" i="53"/>
  <c r="O25" i="53"/>
  <c r="Z24" i="53"/>
  <c r="AA24" i="53" s="1"/>
  <c r="P24" i="53"/>
  <c r="O24" i="53"/>
  <c r="Z23" i="53"/>
  <c r="AA23" i="53" s="1"/>
  <c r="P23" i="53"/>
  <c r="O23" i="53"/>
  <c r="Z22" i="53"/>
  <c r="AA22" i="53" s="1"/>
  <c r="P22" i="53"/>
  <c r="O22" i="53"/>
  <c r="Z21" i="53"/>
  <c r="AA21" i="53" s="1"/>
  <c r="P21" i="53"/>
  <c r="O21" i="53"/>
  <c r="Z20" i="53"/>
  <c r="AA20" i="53" s="1"/>
  <c r="P20" i="53"/>
  <c r="O20" i="53"/>
  <c r="Z19" i="53"/>
  <c r="AA19" i="53" s="1"/>
  <c r="P19" i="53"/>
  <c r="O19" i="53"/>
  <c r="Z18" i="53"/>
  <c r="AA18" i="53" s="1"/>
  <c r="P18" i="53"/>
  <c r="O18" i="53"/>
  <c r="Z17" i="53"/>
  <c r="AA17" i="53" s="1"/>
  <c r="P17" i="53"/>
  <c r="O17" i="53"/>
  <c r="P16" i="53"/>
  <c r="O16" i="53"/>
  <c r="P15" i="53"/>
  <c r="O15" i="53"/>
  <c r="P14" i="53"/>
  <c r="O14" i="53"/>
  <c r="P13" i="53"/>
  <c r="O13" i="53"/>
  <c r="P12" i="53"/>
  <c r="O12" i="53"/>
  <c r="AB17" i="55" l="1"/>
  <c r="AA14" i="53"/>
  <c r="AB17" i="53"/>
  <c r="AC17" i="53"/>
</calcChain>
</file>

<file path=xl/sharedStrings.xml><?xml version="1.0" encoding="utf-8"?>
<sst xmlns="http://schemas.openxmlformats.org/spreadsheetml/2006/main" count="92" uniqueCount="24">
  <si>
    <t>Depth(ft)</t>
  </si>
  <si>
    <t>S-wave velocity(ft/s)</t>
  </si>
  <si>
    <t>LOCATION</t>
  </si>
  <si>
    <t>START - N</t>
  </si>
  <si>
    <t>START - W</t>
  </si>
  <si>
    <t>END - N</t>
  </si>
  <si>
    <t>END -W</t>
  </si>
  <si>
    <t>Testing Results</t>
  </si>
  <si>
    <t>Calculated data from MASW</t>
  </si>
  <si>
    <t>P-wave velocity(ft/s)</t>
  </si>
  <si>
    <t>Density(g/cc)</t>
  </si>
  <si>
    <t>N</t>
  </si>
  <si>
    <t>Site Class Calculations</t>
  </si>
  <si>
    <t>Layer Thickness</t>
  </si>
  <si>
    <t>di/vi</t>
  </si>
  <si>
    <t>Avg Vs over 100 ft</t>
  </si>
  <si>
    <t>Avg Vs b/w 20' and 120'</t>
  </si>
  <si>
    <t>Exploration Results</t>
  </si>
  <si>
    <t>Terracon Project No. 70215252</t>
  </si>
  <si>
    <t>I-20 Wateree River Bridge Repairs</t>
  </si>
  <si>
    <t>Shear-Wave Profile 1</t>
  </si>
  <si>
    <t>Shear-Wave Profile 2</t>
  </si>
  <si>
    <t>Shear-Wave Profile 3</t>
  </si>
  <si>
    <t>Shear-Wave Profile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</si>
</sst>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4" x14ac:knownFonts="1">
    <font>
      <sz val="10"/>
      <name val="Arial"/>
    </font>
    <font>
      <sz val="9"/>
      <name val="Arial"/>
      <family val="2"/>
    </font>
    <font>
      <sz val="6"/>
      <name val="Small Fonts"/>
      <family val="2"/>
    </font>
    <font>
      <sz val="6"/>
      <name val="Arial"/>
      <family val="2"/>
    </font>
    <font>
      <sz val="6"/>
      <name val="Arial"/>
      <family val="2"/>
    </font>
    <font>
      <b/>
      <sz val="10"/>
      <name val="Arial"/>
      <family val="2"/>
    </font>
    <font>
      <b/>
      <sz val="11"/>
      <color theme="1"/>
      <name val="Arial"/>
      <family val="2"/>
    </font>
    <font>
      <sz val="10"/>
      <name val="Arial"/>
      <family val="2"/>
    </font>
    <font>
      <sz val="7"/>
      <name val="Arial"/>
      <family val="2"/>
    </font>
    <font>
      <sz val="12"/>
      <name val="Arial"/>
      <family val="2"/>
    </font>
    <font>
      <b/>
      <u/>
      <sz val="12"/>
      <name val="Arial"/>
      <family val="2"/>
    </font>
    <font>
      <sz val="8"/>
      <name val="Arial"/>
      <family val="2"/>
    </font>
    <font>
      <b/>
      <sz val="12"/>
      <color rgb="FFFF6600"/>
      <name val="Arial"/>
      <family val="2"/>
    </font>
    <font>
      <sz val="1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B4CDE6"/>
        <bgColor indexed="64"/>
      </patternFill>
    </fill>
  </fills>
  <borders count="10">
    <border>
      <left/>
      <right/>
      <top/>
      <bottom/>
      <diagonal/>
    </border>
    <border>
      <left/>
      <right/>
      <top style="thin">
        <color rgb="FFFF6600"/>
      </top>
      <bottom style="thin">
        <color rgb="FFFF6600"/>
      </bottom>
      <diagonal/>
    </border>
    <border>
      <left style="medium">
        <color rgb="FFFF6600"/>
      </left>
      <right/>
      <top style="medium">
        <color rgb="FFFF6600"/>
      </top>
      <bottom/>
      <diagonal/>
    </border>
    <border>
      <left/>
      <right/>
      <top style="medium">
        <color rgb="FFFF6600"/>
      </top>
      <bottom/>
      <diagonal/>
    </border>
    <border>
      <left/>
      <right style="medium">
        <color rgb="FFFF6600"/>
      </right>
      <top style="medium">
        <color rgb="FFFF6600"/>
      </top>
      <bottom/>
      <diagonal/>
    </border>
    <border>
      <left style="medium">
        <color rgb="FFFF6600"/>
      </left>
      <right/>
      <top/>
      <bottom/>
      <diagonal/>
    </border>
    <border>
      <left/>
      <right style="medium">
        <color rgb="FFFF6600"/>
      </right>
      <top/>
      <bottom/>
      <diagonal/>
    </border>
    <border>
      <left style="medium">
        <color rgb="FFFF6600"/>
      </left>
      <right/>
      <top/>
      <bottom style="medium">
        <color rgb="FFFF6600"/>
      </bottom>
      <diagonal/>
    </border>
    <border>
      <left/>
      <right/>
      <top/>
      <bottom style="medium">
        <color rgb="FFFF6600"/>
      </bottom>
      <diagonal/>
    </border>
    <border>
      <left/>
      <right style="medium">
        <color rgb="FFFF6600"/>
      </right>
      <top/>
      <bottom style="medium">
        <color rgb="FFFF6600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Border="1"/>
    <xf numFmtId="0" fontId="6" fillId="0" borderId="0" xfId="0" applyFont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5" fillId="0" borderId="0" xfId="0" applyFont="1" applyBorder="1" applyAlignment="1"/>
    <xf numFmtId="164" fontId="0" fillId="0" borderId="0" xfId="0" applyNumberFormat="1" applyBorder="1" applyAlignment="1">
      <alignment horizontal="center" vertical="center"/>
    </xf>
    <xf numFmtId="0" fontId="5" fillId="0" borderId="0" xfId="0" applyFont="1" applyFill="1" applyBorder="1"/>
    <xf numFmtId="0" fontId="5" fillId="0" borderId="0" xfId="0" applyFont="1" applyFill="1" applyBorder="1" applyAlignment="1">
      <alignment horizontal="center"/>
    </xf>
    <xf numFmtId="0" fontId="1" fillId="0" borderId="0" xfId="0" applyFont="1" applyBorder="1" applyAlignment="1">
      <alignment horizontal="right"/>
    </xf>
    <xf numFmtId="0" fontId="7" fillId="0" borderId="0" xfId="0" applyFont="1"/>
    <xf numFmtId="3" fontId="5" fillId="0" borderId="0" xfId="0" applyNumberFormat="1" applyFont="1" applyBorder="1" applyAlignment="1">
      <alignment horizontal="center"/>
    </xf>
    <xf numFmtId="164" fontId="0" fillId="0" borderId="0" xfId="0" applyNumberFormat="1" applyBorder="1" applyAlignment="1">
      <alignment horizontal="center"/>
    </xf>
    <xf numFmtId="0" fontId="8" fillId="0" borderId="0" xfId="0" applyFont="1" applyFill="1" applyBorder="1"/>
    <xf numFmtId="0" fontId="0" fillId="0" borderId="0" xfId="0" applyFill="1" applyBorder="1"/>
    <xf numFmtId="0" fontId="8" fillId="0" borderId="0" xfId="0" applyFont="1" applyBorder="1"/>
    <xf numFmtId="164" fontId="0" fillId="0" borderId="1" xfId="0" applyNumberFormat="1" applyBorder="1" applyAlignment="1">
      <alignment horizontal="center"/>
    </xf>
    <xf numFmtId="164" fontId="0" fillId="0" borderId="1" xfId="0" applyNumberFormat="1" applyBorder="1" applyAlignment="1">
      <alignment horizontal="center" vertical="center"/>
    </xf>
    <xf numFmtId="0" fontId="0" fillId="0" borderId="5" xfId="0" applyBorder="1"/>
    <xf numFmtId="0" fontId="0" fillId="0" borderId="6" xfId="0" applyBorder="1"/>
    <xf numFmtId="0" fontId="7" fillId="0" borderId="6" xfId="0" applyFont="1" applyBorder="1"/>
    <xf numFmtId="0" fontId="5" fillId="2" borderId="1" xfId="0" applyFont="1" applyFill="1" applyBorder="1" applyAlignment="1">
      <alignment horizontal="center"/>
    </xf>
    <xf numFmtId="0" fontId="0" fillId="0" borderId="8" xfId="0" applyFill="1" applyBorder="1"/>
    <xf numFmtId="0" fontId="2" fillId="0" borderId="8" xfId="0" applyFont="1" applyFill="1" applyBorder="1" applyAlignment="1">
      <alignment vertical="center"/>
    </xf>
    <xf numFmtId="0" fontId="3" fillId="0" borderId="8" xfId="0" applyFont="1" applyFill="1" applyBorder="1" applyAlignment="1">
      <alignment vertical="center"/>
    </xf>
    <xf numFmtId="0" fontId="2" fillId="0" borderId="8" xfId="0" applyFont="1" applyFill="1" applyBorder="1" applyAlignment="1">
      <alignment horizontal="right" vertical="center"/>
    </xf>
    <xf numFmtId="0" fontId="9" fillId="0" borderId="0" xfId="0" applyFont="1" applyBorder="1" applyAlignment="1">
      <alignment horizontal="center"/>
    </xf>
    <xf numFmtId="0" fontId="9" fillId="0" borderId="6" xfId="0" applyFont="1" applyBorder="1" applyAlignment="1">
      <alignment horizontal="center"/>
    </xf>
    <xf numFmtId="0" fontId="13" fillId="0" borderId="5" xfId="0" applyFont="1" applyBorder="1"/>
    <xf numFmtId="0" fontId="9" fillId="0" borderId="3" xfId="0" applyFont="1" applyBorder="1" applyAlignment="1"/>
    <xf numFmtId="0" fontId="9" fillId="0" borderId="4" xfId="0" applyFont="1" applyBorder="1" applyAlignment="1"/>
    <xf numFmtId="0" fontId="10" fillId="0" borderId="5" xfId="0" applyFont="1" applyBorder="1" applyAlignment="1">
      <alignment horizontal="center"/>
    </xf>
    <xf numFmtId="0" fontId="12" fillId="0" borderId="2" xfId="0" applyFont="1" applyBorder="1"/>
    <xf numFmtId="0" fontId="3" fillId="0" borderId="7" xfId="0" applyFont="1" applyFill="1" applyBorder="1"/>
    <xf numFmtId="0" fontId="11" fillId="0" borderId="8" xfId="0" applyFont="1" applyFill="1" applyBorder="1" applyAlignment="1">
      <alignment horizontal="center" vertical="center"/>
    </xf>
    <xf numFmtId="0" fontId="3" fillId="0" borderId="8" xfId="0" applyFont="1" applyFill="1" applyBorder="1"/>
    <xf numFmtId="0" fontId="4" fillId="0" borderId="8" xfId="0" applyFont="1" applyFill="1" applyBorder="1"/>
    <xf numFmtId="49" fontId="11" fillId="0" borderId="8" xfId="0" applyNumberFormat="1" applyFont="1" applyFill="1" applyBorder="1" applyAlignment="1">
      <alignment horizontal="center" vertical="center"/>
    </xf>
    <xf numFmtId="0" fontId="10" fillId="0" borderId="5" xfId="0" applyFont="1" applyBorder="1" applyAlignment="1">
      <alignment horizontal="center"/>
    </xf>
    <xf numFmtId="0" fontId="5" fillId="2" borderId="1" xfId="0" applyFont="1" applyFill="1" applyBorder="1" applyAlignment="1">
      <alignment horizontal="center"/>
    </xf>
    <xf numFmtId="0" fontId="10" fillId="0" borderId="5" xfId="0" applyFont="1" applyBorder="1" applyAlignment="1">
      <alignment horizontal="center"/>
    </xf>
    <xf numFmtId="0" fontId="5" fillId="2" borderId="1" xfId="0" applyFont="1" applyFill="1" applyBorder="1" applyAlignment="1">
      <alignment horizontal="center"/>
    </xf>
    <xf numFmtId="0" fontId="10" fillId="0" borderId="5" xfId="0" applyFont="1" applyBorder="1" applyAlignment="1">
      <alignment horizontal="center"/>
    </xf>
    <xf numFmtId="0" fontId="10" fillId="0" borderId="0" xfId="0" applyFont="1" applyBorder="1" applyAlignment="1">
      <alignment horizontal="center"/>
    </xf>
    <xf numFmtId="0" fontId="10" fillId="0" borderId="6" xfId="0" applyFont="1" applyBorder="1" applyAlignment="1">
      <alignment horizontal="center"/>
    </xf>
    <xf numFmtId="0" fontId="5" fillId="2" borderId="1" xfId="0" applyFont="1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5" fillId="0" borderId="8" xfId="0" applyFont="1" applyFill="1" applyBorder="1" applyAlignment="1">
      <alignment horizontal="center" vertical="center"/>
    </xf>
    <xf numFmtId="0" fontId="5" fillId="0" borderId="9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6600"/>
      <color rgb="FFB4CDE6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7.png"/><Relationship Id="rId2" Type="http://schemas.openxmlformats.org/officeDocument/2006/relationships/image" Target="../media/image1.png"/><Relationship Id="rId1" Type="http://schemas.openxmlformats.org/officeDocument/2006/relationships/image" Target="../media/image6.pn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9.png"/><Relationship Id="rId2" Type="http://schemas.openxmlformats.org/officeDocument/2006/relationships/image" Target="../media/image8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236883</xdr:colOff>
      <xdr:row>10</xdr:row>
      <xdr:rowOff>15262</xdr:rowOff>
    </xdr:from>
    <xdr:to>
      <xdr:col>1</xdr:col>
      <xdr:colOff>446433</xdr:colOff>
      <xdr:row>42</xdr:row>
      <xdr:rowOff>5737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AF78B378-21DC-4FEA-B834-92419AE9E063}"/>
            </a:ext>
          </a:extLst>
        </xdr:cNvPr>
        <xdr:cNvSpPr txBox="1"/>
      </xdr:nvSpPr>
      <xdr:spPr>
        <a:xfrm>
          <a:off x="890026" y="1800519"/>
          <a:ext cx="209550" cy="5063218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vert270" wrap="square" rtlCol="0" anchor="ctr"/>
        <a:lstStyle/>
        <a:p>
          <a:pPr algn="ctr"/>
          <a:r>
            <a:rPr lang="en-US" sz="900">
              <a:latin typeface="Arial" panose="020B0604020202020204" pitchFamily="34" charset="0"/>
              <a:cs typeface="Arial" panose="020B0604020202020204" pitchFamily="34" charset="0"/>
            </a:rPr>
            <a:t>Depth (ft)</a:t>
          </a:r>
        </a:p>
      </xdr:txBody>
    </xdr:sp>
    <xdr:clientData/>
  </xdr:twoCellAnchor>
  <xdr:oneCellAnchor>
    <xdr:from>
      <xdr:col>2</xdr:col>
      <xdr:colOff>106208</xdr:colOff>
      <xdr:row>8</xdr:row>
      <xdr:rowOff>10027</xdr:rowOff>
    </xdr:from>
    <xdr:ext cx="3760871" cy="151396"/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CCA8E24E-6943-4E96-B54E-1867F7436930}"/>
            </a:ext>
          </a:extLst>
        </xdr:cNvPr>
        <xdr:cNvSpPr txBox="1"/>
      </xdr:nvSpPr>
      <xdr:spPr>
        <a:xfrm>
          <a:off x="1325408" y="1479598"/>
          <a:ext cx="3760871" cy="151396"/>
        </a:xfrm>
        <a:prstGeom prst="rect">
          <a:avLst/>
        </a:prstGeom>
        <a:solidFill>
          <a:schemeClr val="lt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pPr algn="ctr"/>
          <a:r>
            <a:rPr lang="en-US" sz="900">
              <a:latin typeface="Arial" panose="020B0604020202020204" pitchFamily="34" charset="0"/>
              <a:cs typeface="Arial" panose="020B0604020202020204" pitchFamily="34" charset="0"/>
            </a:rPr>
            <a:t>S-wave Velocity</a:t>
          </a:r>
          <a:r>
            <a:rPr lang="en-US" sz="900" baseline="0">
              <a:latin typeface="Arial" panose="020B0604020202020204" pitchFamily="34" charset="0"/>
              <a:cs typeface="Arial" panose="020B0604020202020204" pitchFamily="34" charset="0"/>
            </a:rPr>
            <a:t> (ft/s)</a:t>
          </a:r>
          <a:endParaRPr lang="en-US" sz="90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oneCellAnchor>
  <xdr:twoCellAnchor>
    <xdr:from>
      <xdr:col>12</xdr:col>
      <xdr:colOff>564000</xdr:colOff>
      <xdr:row>34</xdr:row>
      <xdr:rowOff>120054</xdr:rowOff>
    </xdr:from>
    <xdr:to>
      <xdr:col>13</xdr:col>
      <xdr:colOff>288767</xdr:colOff>
      <xdr:row>43</xdr:row>
      <xdr:rowOff>140266</xdr:rowOff>
    </xdr:to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912A5D41-B3BD-443D-B51B-114B1F327660}"/>
            </a:ext>
          </a:extLst>
        </xdr:cNvPr>
        <xdr:cNvSpPr txBox="1"/>
      </xdr:nvSpPr>
      <xdr:spPr>
        <a:xfrm>
          <a:off x="5832686" y="5715311"/>
          <a:ext cx="339810" cy="145168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vert270" wrap="square" rtlCol="0" anchor="ctr"/>
        <a:lstStyle/>
        <a:p>
          <a:pPr algn="ctr"/>
          <a:r>
            <a:rPr lang="en-US" sz="900">
              <a:latin typeface="Arial" panose="020B0604020202020204" pitchFamily="34" charset="0"/>
              <a:cs typeface="Arial" panose="020B0604020202020204" pitchFamily="34" charset="0"/>
            </a:rPr>
            <a:t>Phase Velocity</a:t>
          </a:r>
          <a:r>
            <a:rPr lang="en-US" sz="900" baseline="0"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en-US" sz="900">
              <a:latin typeface="Arial" panose="020B0604020202020204" pitchFamily="34" charset="0"/>
              <a:cs typeface="Arial" panose="020B0604020202020204" pitchFamily="34" charset="0"/>
            </a:rPr>
            <a:t>(ft/s)</a:t>
          </a:r>
        </a:p>
      </xdr:txBody>
    </xdr:sp>
    <xdr:clientData/>
  </xdr:twoCellAnchor>
  <xdr:twoCellAnchor>
    <xdr:from>
      <xdr:col>14</xdr:col>
      <xdr:colOff>545490</xdr:colOff>
      <xdr:row>32</xdr:row>
      <xdr:rowOff>20474</xdr:rowOff>
    </xdr:from>
    <xdr:to>
      <xdr:col>15</xdr:col>
      <xdr:colOff>781846</xdr:colOff>
      <xdr:row>33</xdr:row>
      <xdr:rowOff>117903</xdr:rowOff>
    </xdr:to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257D0EB8-FC4A-4DED-8A24-CB8C97842EAA}"/>
            </a:ext>
          </a:extLst>
        </xdr:cNvPr>
        <xdr:cNvSpPr txBox="1"/>
      </xdr:nvSpPr>
      <xdr:spPr>
        <a:xfrm rot="5400000">
          <a:off x="7826739" y="4648196"/>
          <a:ext cx="255272" cy="155897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vert270" wrap="square" rtlCol="0" anchor="ctr"/>
        <a:lstStyle/>
        <a:p>
          <a:pPr algn="ctr"/>
          <a:r>
            <a:rPr lang="en-US" sz="900">
              <a:latin typeface="Arial" panose="020B0604020202020204" pitchFamily="34" charset="0"/>
              <a:cs typeface="Arial" panose="020B0604020202020204" pitchFamily="34" charset="0"/>
            </a:rPr>
            <a:t>Frequency</a:t>
          </a:r>
          <a:r>
            <a:rPr lang="en-US" sz="900" baseline="0">
              <a:latin typeface="Arial" panose="020B0604020202020204" pitchFamily="34" charset="0"/>
              <a:cs typeface="Arial" panose="020B0604020202020204" pitchFamily="34" charset="0"/>
            </a:rPr>
            <a:t> (Hz)</a:t>
          </a:r>
          <a:endParaRPr lang="en-US" sz="90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 editAs="oneCell">
    <xdr:from>
      <xdr:col>15</xdr:col>
      <xdr:colOff>704849</xdr:colOff>
      <xdr:row>2</xdr:row>
      <xdr:rowOff>38101</xdr:rowOff>
    </xdr:from>
    <xdr:to>
      <xdr:col>17</xdr:col>
      <xdr:colOff>680171</xdr:colOff>
      <xdr:row>5</xdr:row>
      <xdr:rowOff>79174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D9AB0331-9DD6-4674-938A-89C0FE073B7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656863" y="359230"/>
          <a:ext cx="1439451" cy="667001"/>
        </a:xfrm>
        <a:prstGeom prst="rect">
          <a:avLst/>
        </a:prstGeom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12</xdr:col>
      <xdr:colOff>413145</xdr:colOff>
      <xdr:row>41</xdr:row>
      <xdr:rowOff>65314</xdr:rowOff>
    </xdr:to>
    <xdr:pic>
      <xdr:nvPicPr>
        <xdr:cNvPr id="9" name="Picture 8">
          <a:extLst>
            <a:ext uri="{FF2B5EF4-FFF2-40B4-BE49-F238E27FC236}">
              <a16:creationId xmlns:a16="http://schemas.microsoft.com/office/drawing/2014/main" id="{ECB59686-4804-4F7E-934B-C6716245102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219200" y="1627414"/>
          <a:ext cx="4462631" cy="5138057"/>
        </a:xfrm>
        <a:prstGeom prst="rect">
          <a:avLst/>
        </a:prstGeom>
      </xdr:spPr>
    </xdr:pic>
    <xdr:clientData/>
  </xdr:twoCellAnchor>
  <xdr:twoCellAnchor editAs="oneCell">
    <xdr:from>
      <xdr:col>13</xdr:col>
      <xdr:colOff>299356</xdr:colOff>
      <xdr:row>33</xdr:row>
      <xdr:rowOff>130630</xdr:rowOff>
    </xdr:from>
    <xdr:to>
      <xdr:col>17</xdr:col>
      <xdr:colOff>597644</xdr:colOff>
      <xdr:row>46</xdr:row>
      <xdr:rowOff>117020</xdr:rowOff>
    </xdr:to>
    <xdr:pic>
      <xdr:nvPicPr>
        <xdr:cNvPr id="10" name="Picture 9">
          <a:extLst>
            <a:ext uri="{FF2B5EF4-FFF2-40B4-BE49-F238E27FC236}">
              <a16:creationId xmlns:a16="http://schemas.microsoft.com/office/drawing/2014/main" id="{903C5A9C-C32D-4CFF-BC07-A83E983BF3E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6183085" y="5568044"/>
          <a:ext cx="3830702" cy="204106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236883</xdr:colOff>
      <xdr:row>10</xdr:row>
      <xdr:rowOff>15262</xdr:rowOff>
    </xdr:from>
    <xdr:to>
      <xdr:col>1</xdr:col>
      <xdr:colOff>446433</xdr:colOff>
      <xdr:row>42</xdr:row>
      <xdr:rowOff>5737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31386482-AA4A-44FC-B13F-A0AC6A7B9070}"/>
            </a:ext>
          </a:extLst>
        </xdr:cNvPr>
        <xdr:cNvSpPr txBox="1"/>
      </xdr:nvSpPr>
      <xdr:spPr>
        <a:xfrm>
          <a:off x="890026" y="1800519"/>
          <a:ext cx="209550" cy="5063218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vert270" wrap="square" rtlCol="0" anchor="ctr"/>
        <a:lstStyle/>
        <a:p>
          <a:pPr algn="ctr"/>
          <a:r>
            <a:rPr lang="en-US" sz="900">
              <a:latin typeface="Arial" panose="020B0604020202020204" pitchFamily="34" charset="0"/>
              <a:cs typeface="Arial" panose="020B0604020202020204" pitchFamily="34" charset="0"/>
            </a:rPr>
            <a:t>Depth (ft)</a:t>
          </a:r>
        </a:p>
      </xdr:txBody>
    </xdr:sp>
    <xdr:clientData/>
  </xdr:twoCellAnchor>
  <xdr:oneCellAnchor>
    <xdr:from>
      <xdr:col>2</xdr:col>
      <xdr:colOff>106208</xdr:colOff>
      <xdr:row>8</xdr:row>
      <xdr:rowOff>10027</xdr:rowOff>
    </xdr:from>
    <xdr:ext cx="3760871" cy="151396"/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B1400994-F146-41DD-BF98-446E19A5033C}"/>
            </a:ext>
          </a:extLst>
        </xdr:cNvPr>
        <xdr:cNvSpPr txBox="1"/>
      </xdr:nvSpPr>
      <xdr:spPr>
        <a:xfrm>
          <a:off x="1325408" y="1479598"/>
          <a:ext cx="3760871" cy="151396"/>
        </a:xfrm>
        <a:prstGeom prst="rect">
          <a:avLst/>
        </a:prstGeom>
        <a:solidFill>
          <a:schemeClr val="lt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pPr algn="ctr"/>
          <a:r>
            <a:rPr lang="en-US" sz="900">
              <a:latin typeface="Arial" panose="020B0604020202020204" pitchFamily="34" charset="0"/>
              <a:cs typeface="Arial" panose="020B0604020202020204" pitchFamily="34" charset="0"/>
            </a:rPr>
            <a:t>S-wave Velocity</a:t>
          </a:r>
          <a:r>
            <a:rPr lang="en-US" sz="900" baseline="0">
              <a:latin typeface="Arial" panose="020B0604020202020204" pitchFamily="34" charset="0"/>
              <a:cs typeface="Arial" panose="020B0604020202020204" pitchFamily="34" charset="0"/>
            </a:rPr>
            <a:t> (ft/s)</a:t>
          </a:r>
          <a:endParaRPr lang="en-US" sz="90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oneCellAnchor>
  <xdr:twoCellAnchor>
    <xdr:from>
      <xdr:col>12</xdr:col>
      <xdr:colOff>564000</xdr:colOff>
      <xdr:row>34</xdr:row>
      <xdr:rowOff>120054</xdr:rowOff>
    </xdr:from>
    <xdr:to>
      <xdr:col>13</xdr:col>
      <xdr:colOff>288767</xdr:colOff>
      <xdr:row>43</xdr:row>
      <xdr:rowOff>140266</xdr:rowOff>
    </xdr:to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61CBC8E7-B48E-4A1A-AE1F-05180721AD43}"/>
            </a:ext>
          </a:extLst>
        </xdr:cNvPr>
        <xdr:cNvSpPr txBox="1"/>
      </xdr:nvSpPr>
      <xdr:spPr>
        <a:xfrm>
          <a:off x="5832686" y="5715311"/>
          <a:ext cx="339810" cy="145168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vert270" wrap="square" rtlCol="0" anchor="ctr"/>
        <a:lstStyle/>
        <a:p>
          <a:pPr algn="ctr"/>
          <a:r>
            <a:rPr lang="en-US" sz="900">
              <a:latin typeface="Arial" panose="020B0604020202020204" pitchFamily="34" charset="0"/>
              <a:cs typeface="Arial" panose="020B0604020202020204" pitchFamily="34" charset="0"/>
            </a:rPr>
            <a:t>Phase Velocity</a:t>
          </a:r>
          <a:r>
            <a:rPr lang="en-US" sz="900" baseline="0"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en-US" sz="900">
              <a:latin typeface="Arial" panose="020B0604020202020204" pitchFamily="34" charset="0"/>
              <a:cs typeface="Arial" panose="020B0604020202020204" pitchFamily="34" charset="0"/>
            </a:rPr>
            <a:t>(ft/s)</a:t>
          </a:r>
        </a:p>
      </xdr:txBody>
    </xdr:sp>
    <xdr:clientData/>
  </xdr:twoCellAnchor>
  <xdr:twoCellAnchor>
    <xdr:from>
      <xdr:col>14</xdr:col>
      <xdr:colOff>545490</xdr:colOff>
      <xdr:row>32</xdr:row>
      <xdr:rowOff>20474</xdr:rowOff>
    </xdr:from>
    <xdr:to>
      <xdr:col>15</xdr:col>
      <xdr:colOff>781846</xdr:colOff>
      <xdr:row>33</xdr:row>
      <xdr:rowOff>117903</xdr:rowOff>
    </xdr:to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070B1BD3-3800-4C04-B699-455AC725BBBB}"/>
            </a:ext>
          </a:extLst>
        </xdr:cNvPr>
        <xdr:cNvSpPr txBox="1"/>
      </xdr:nvSpPr>
      <xdr:spPr>
        <a:xfrm rot="5400000">
          <a:off x="7826739" y="4648196"/>
          <a:ext cx="255272" cy="155897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vert270" wrap="square" rtlCol="0" anchor="ctr"/>
        <a:lstStyle/>
        <a:p>
          <a:pPr algn="ctr"/>
          <a:r>
            <a:rPr lang="en-US" sz="900">
              <a:latin typeface="Arial" panose="020B0604020202020204" pitchFamily="34" charset="0"/>
              <a:cs typeface="Arial" panose="020B0604020202020204" pitchFamily="34" charset="0"/>
            </a:rPr>
            <a:t>Frequency</a:t>
          </a:r>
          <a:r>
            <a:rPr lang="en-US" sz="900" baseline="0">
              <a:latin typeface="Arial" panose="020B0604020202020204" pitchFamily="34" charset="0"/>
              <a:cs typeface="Arial" panose="020B0604020202020204" pitchFamily="34" charset="0"/>
            </a:rPr>
            <a:t> (Hz)</a:t>
          </a:r>
          <a:endParaRPr lang="en-US" sz="90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 editAs="oneCell">
    <xdr:from>
      <xdr:col>15</xdr:col>
      <xdr:colOff>704849</xdr:colOff>
      <xdr:row>2</xdr:row>
      <xdr:rowOff>38101</xdr:rowOff>
    </xdr:from>
    <xdr:to>
      <xdr:col>17</xdr:col>
      <xdr:colOff>680171</xdr:colOff>
      <xdr:row>5</xdr:row>
      <xdr:rowOff>79174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0FEEF9EC-AC84-4E75-BBA5-08E50ACBAD3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656863" y="359230"/>
          <a:ext cx="1439451" cy="667001"/>
        </a:xfrm>
        <a:prstGeom prst="rect">
          <a:avLst/>
        </a:prstGeom>
      </xdr:spPr>
    </xdr:pic>
    <xdr:clientData/>
  </xdr:twoCellAnchor>
  <xdr:twoCellAnchor editAs="oneCell">
    <xdr:from>
      <xdr:col>2</xdr:col>
      <xdr:colOff>0</xdr:colOff>
      <xdr:row>10</xdr:row>
      <xdr:rowOff>0</xdr:rowOff>
    </xdr:from>
    <xdr:to>
      <xdr:col>12</xdr:col>
      <xdr:colOff>449406</xdr:colOff>
      <xdr:row>41</xdr:row>
      <xdr:rowOff>152400</xdr:rowOff>
    </xdr:to>
    <xdr:pic>
      <xdr:nvPicPr>
        <xdr:cNvPr id="9" name="Picture 8">
          <a:extLst>
            <a:ext uri="{FF2B5EF4-FFF2-40B4-BE49-F238E27FC236}">
              <a16:creationId xmlns:a16="http://schemas.microsoft.com/office/drawing/2014/main" id="{687443F2-EC6A-4198-BE75-EB9E029F2E5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219200" y="1785257"/>
          <a:ext cx="4498892" cy="5067300"/>
        </a:xfrm>
        <a:prstGeom prst="rect">
          <a:avLst/>
        </a:prstGeom>
      </xdr:spPr>
    </xdr:pic>
    <xdr:clientData/>
  </xdr:twoCellAnchor>
  <xdr:twoCellAnchor editAs="oneCell">
    <xdr:from>
      <xdr:col>13</xdr:col>
      <xdr:colOff>359229</xdr:colOff>
      <xdr:row>34</xdr:row>
      <xdr:rowOff>10886</xdr:rowOff>
    </xdr:from>
    <xdr:to>
      <xdr:col>17</xdr:col>
      <xdr:colOff>526079</xdr:colOff>
      <xdr:row>46</xdr:row>
      <xdr:rowOff>100692</xdr:rowOff>
    </xdr:to>
    <xdr:pic>
      <xdr:nvPicPr>
        <xdr:cNvPr id="10" name="Picture 9">
          <a:extLst>
            <a:ext uri="{FF2B5EF4-FFF2-40B4-BE49-F238E27FC236}">
              <a16:creationId xmlns:a16="http://schemas.microsoft.com/office/drawing/2014/main" id="{2745174F-39CA-490D-95B2-A40AA6AF2AA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6242958" y="5606143"/>
          <a:ext cx="3699264" cy="1986642"/>
        </a:xfrm>
        <a:prstGeom prst="rect">
          <a:avLst/>
        </a:prstGeom>
      </xdr:spPr>
    </xdr:pic>
    <xdr:clientData/>
  </xdr:twoCellAnchor>
  <xdr:oneCellAnchor>
    <xdr:from>
      <xdr:col>5</xdr:col>
      <xdr:colOff>38100</xdr:colOff>
      <xdr:row>36</xdr:row>
      <xdr:rowOff>125186</xdr:rowOff>
    </xdr:from>
    <xdr:ext cx="933845" cy="248851"/>
    <xdr:sp macro="" textlink="">
      <xdr:nvSpPr>
        <xdr:cNvPr id="11" name="TextBox 10">
          <a:extLst>
            <a:ext uri="{FF2B5EF4-FFF2-40B4-BE49-F238E27FC236}">
              <a16:creationId xmlns:a16="http://schemas.microsoft.com/office/drawing/2014/main" id="{D489F06E-E404-4AED-90D2-CCB3A5DE5CB6}"/>
            </a:ext>
          </a:extLst>
        </xdr:cNvPr>
        <xdr:cNvSpPr txBox="1"/>
      </xdr:nvSpPr>
      <xdr:spPr>
        <a:xfrm>
          <a:off x="2204357" y="6036129"/>
          <a:ext cx="933845" cy="24885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pPr algn="ctr"/>
          <a:r>
            <a:rPr lang="en-US" sz="1000"/>
            <a:t>Assumed Data</a:t>
          </a:r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5444</xdr:colOff>
      <xdr:row>9</xdr:row>
      <xdr:rowOff>43543</xdr:rowOff>
    </xdr:from>
    <xdr:to>
      <xdr:col>12</xdr:col>
      <xdr:colOff>515154</xdr:colOff>
      <xdr:row>41</xdr:row>
      <xdr:rowOff>81642</xdr:rowOff>
    </xdr:to>
    <xdr:pic>
      <xdr:nvPicPr>
        <xdr:cNvPr id="13" name="Picture 12">
          <a:extLst>
            <a:ext uri="{FF2B5EF4-FFF2-40B4-BE49-F238E27FC236}">
              <a16:creationId xmlns:a16="http://schemas.microsoft.com/office/drawing/2014/main" id="{2931F602-89F6-4DE2-B305-A94E0EF7ACE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24644" y="1670957"/>
          <a:ext cx="4559196" cy="5110842"/>
        </a:xfrm>
        <a:prstGeom prst="rect">
          <a:avLst/>
        </a:prstGeom>
      </xdr:spPr>
    </xdr:pic>
    <xdr:clientData/>
  </xdr:twoCellAnchor>
  <xdr:twoCellAnchor>
    <xdr:from>
      <xdr:col>1</xdr:col>
      <xdr:colOff>236883</xdr:colOff>
      <xdr:row>10</xdr:row>
      <xdr:rowOff>15262</xdr:rowOff>
    </xdr:from>
    <xdr:to>
      <xdr:col>1</xdr:col>
      <xdr:colOff>446433</xdr:colOff>
      <xdr:row>42</xdr:row>
      <xdr:rowOff>5737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1440529B-5343-4A7D-876E-4133B3654740}"/>
            </a:ext>
          </a:extLst>
        </xdr:cNvPr>
        <xdr:cNvSpPr txBox="1"/>
      </xdr:nvSpPr>
      <xdr:spPr>
        <a:xfrm>
          <a:off x="890026" y="1800519"/>
          <a:ext cx="209550" cy="5063218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vert270" wrap="square" rtlCol="0" anchor="ctr"/>
        <a:lstStyle/>
        <a:p>
          <a:pPr algn="ctr"/>
          <a:r>
            <a:rPr lang="en-US" sz="900">
              <a:latin typeface="Arial" panose="020B0604020202020204" pitchFamily="34" charset="0"/>
              <a:cs typeface="Arial" panose="020B0604020202020204" pitchFamily="34" charset="0"/>
            </a:rPr>
            <a:t>Depth (ft)</a:t>
          </a:r>
        </a:p>
      </xdr:txBody>
    </xdr:sp>
    <xdr:clientData/>
  </xdr:twoCellAnchor>
  <xdr:oneCellAnchor>
    <xdr:from>
      <xdr:col>2</xdr:col>
      <xdr:colOff>106208</xdr:colOff>
      <xdr:row>8</xdr:row>
      <xdr:rowOff>10027</xdr:rowOff>
    </xdr:from>
    <xdr:ext cx="3760871" cy="151396"/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81B3A164-ED87-4807-A613-8A0F24A6FA7C}"/>
            </a:ext>
          </a:extLst>
        </xdr:cNvPr>
        <xdr:cNvSpPr txBox="1"/>
      </xdr:nvSpPr>
      <xdr:spPr>
        <a:xfrm>
          <a:off x="1325408" y="1479598"/>
          <a:ext cx="3760871" cy="151396"/>
        </a:xfrm>
        <a:prstGeom prst="rect">
          <a:avLst/>
        </a:prstGeom>
        <a:solidFill>
          <a:schemeClr val="lt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pPr algn="ctr"/>
          <a:r>
            <a:rPr lang="en-US" sz="900">
              <a:latin typeface="Arial" panose="020B0604020202020204" pitchFamily="34" charset="0"/>
              <a:cs typeface="Arial" panose="020B0604020202020204" pitchFamily="34" charset="0"/>
            </a:rPr>
            <a:t>S-wave Velocity</a:t>
          </a:r>
          <a:r>
            <a:rPr lang="en-US" sz="900" baseline="0">
              <a:latin typeface="Arial" panose="020B0604020202020204" pitchFamily="34" charset="0"/>
              <a:cs typeface="Arial" panose="020B0604020202020204" pitchFamily="34" charset="0"/>
            </a:rPr>
            <a:t> (ft/s)</a:t>
          </a:r>
          <a:endParaRPr lang="en-US" sz="90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oneCellAnchor>
  <xdr:twoCellAnchor>
    <xdr:from>
      <xdr:col>12</xdr:col>
      <xdr:colOff>564000</xdr:colOff>
      <xdr:row>34</xdr:row>
      <xdr:rowOff>120054</xdr:rowOff>
    </xdr:from>
    <xdr:to>
      <xdr:col>13</xdr:col>
      <xdr:colOff>288767</xdr:colOff>
      <xdr:row>43</xdr:row>
      <xdr:rowOff>140266</xdr:rowOff>
    </xdr:to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635C0981-92BA-4C07-A006-50A482CD19FB}"/>
            </a:ext>
          </a:extLst>
        </xdr:cNvPr>
        <xdr:cNvSpPr txBox="1"/>
      </xdr:nvSpPr>
      <xdr:spPr>
        <a:xfrm>
          <a:off x="5832686" y="5715311"/>
          <a:ext cx="339810" cy="145168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vert270" wrap="square" rtlCol="0" anchor="ctr"/>
        <a:lstStyle/>
        <a:p>
          <a:pPr algn="ctr"/>
          <a:r>
            <a:rPr lang="en-US" sz="900">
              <a:latin typeface="Arial" panose="020B0604020202020204" pitchFamily="34" charset="0"/>
              <a:cs typeface="Arial" panose="020B0604020202020204" pitchFamily="34" charset="0"/>
            </a:rPr>
            <a:t>Phase Velocity</a:t>
          </a:r>
          <a:r>
            <a:rPr lang="en-US" sz="900" baseline="0"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en-US" sz="900">
              <a:latin typeface="Arial" panose="020B0604020202020204" pitchFamily="34" charset="0"/>
              <a:cs typeface="Arial" panose="020B0604020202020204" pitchFamily="34" charset="0"/>
            </a:rPr>
            <a:t>(ft/s)</a:t>
          </a:r>
        </a:p>
      </xdr:txBody>
    </xdr:sp>
    <xdr:clientData/>
  </xdr:twoCellAnchor>
  <xdr:twoCellAnchor>
    <xdr:from>
      <xdr:col>14</xdr:col>
      <xdr:colOff>545490</xdr:colOff>
      <xdr:row>32</xdr:row>
      <xdr:rowOff>20474</xdr:rowOff>
    </xdr:from>
    <xdr:to>
      <xdr:col>15</xdr:col>
      <xdr:colOff>781846</xdr:colOff>
      <xdr:row>33</xdr:row>
      <xdr:rowOff>117903</xdr:rowOff>
    </xdr:to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E3251212-6D6A-4530-B07E-E6ED82610422}"/>
            </a:ext>
          </a:extLst>
        </xdr:cNvPr>
        <xdr:cNvSpPr txBox="1"/>
      </xdr:nvSpPr>
      <xdr:spPr>
        <a:xfrm rot="5400000">
          <a:off x="7826739" y="4648196"/>
          <a:ext cx="255272" cy="155897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vert270" wrap="square" rtlCol="0" anchor="ctr"/>
        <a:lstStyle/>
        <a:p>
          <a:pPr algn="ctr"/>
          <a:r>
            <a:rPr lang="en-US" sz="900">
              <a:latin typeface="Arial" panose="020B0604020202020204" pitchFamily="34" charset="0"/>
              <a:cs typeface="Arial" panose="020B0604020202020204" pitchFamily="34" charset="0"/>
            </a:rPr>
            <a:t>Frequency</a:t>
          </a:r>
          <a:r>
            <a:rPr lang="en-US" sz="900" baseline="0">
              <a:latin typeface="Arial" panose="020B0604020202020204" pitchFamily="34" charset="0"/>
              <a:cs typeface="Arial" panose="020B0604020202020204" pitchFamily="34" charset="0"/>
            </a:rPr>
            <a:t> (Hz)</a:t>
          </a:r>
          <a:endParaRPr lang="en-US" sz="90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 editAs="oneCell">
    <xdr:from>
      <xdr:col>15</xdr:col>
      <xdr:colOff>704849</xdr:colOff>
      <xdr:row>2</xdr:row>
      <xdr:rowOff>38101</xdr:rowOff>
    </xdr:from>
    <xdr:to>
      <xdr:col>17</xdr:col>
      <xdr:colOff>680171</xdr:colOff>
      <xdr:row>5</xdr:row>
      <xdr:rowOff>79174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04551738-984F-46E3-81DF-E58A28E8061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8656863" y="359230"/>
          <a:ext cx="1439451" cy="667001"/>
        </a:xfrm>
        <a:prstGeom prst="rect">
          <a:avLst/>
        </a:prstGeom>
      </xdr:spPr>
    </xdr:pic>
    <xdr:clientData/>
  </xdr:twoCellAnchor>
  <xdr:oneCellAnchor>
    <xdr:from>
      <xdr:col>5</xdr:col>
      <xdr:colOff>239485</xdr:colOff>
      <xdr:row>38</xdr:row>
      <xdr:rowOff>43543</xdr:rowOff>
    </xdr:from>
    <xdr:ext cx="933845" cy="248851"/>
    <xdr:sp macro="" textlink="">
      <xdr:nvSpPr>
        <xdr:cNvPr id="9" name="TextBox 8">
          <a:extLst>
            <a:ext uri="{FF2B5EF4-FFF2-40B4-BE49-F238E27FC236}">
              <a16:creationId xmlns:a16="http://schemas.microsoft.com/office/drawing/2014/main" id="{2DEC8966-C76A-4873-89A1-919F9D48E0C2}"/>
            </a:ext>
          </a:extLst>
        </xdr:cNvPr>
        <xdr:cNvSpPr txBox="1"/>
      </xdr:nvSpPr>
      <xdr:spPr>
        <a:xfrm>
          <a:off x="2405742" y="6270172"/>
          <a:ext cx="933845" cy="24885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pPr algn="ctr"/>
          <a:r>
            <a:rPr lang="en-US" sz="1000"/>
            <a:t>Assumed Data</a:t>
          </a:r>
        </a:p>
      </xdr:txBody>
    </xdr:sp>
    <xdr:clientData/>
  </xdr:oneCellAnchor>
  <xdr:twoCellAnchor editAs="oneCell">
    <xdr:from>
      <xdr:col>13</xdr:col>
      <xdr:colOff>261258</xdr:colOff>
      <xdr:row>33</xdr:row>
      <xdr:rowOff>97974</xdr:rowOff>
    </xdr:from>
    <xdr:to>
      <xdr:col>17</xdr:col>
      <xdr:colOff>745672</xdr:colOff>
      <xdr:row>46</xdr:row>
      <xdr:rowOff>143119</xdr:rowOff>
    </xdr:to>
    <xdr:pic>
      <xdr:nvPicPr>
        <xdr:cNvPr id="14" name="Picture 13">
          <a:extLst>
            <a:ext uri="{FF2B5EF4-FFF2-40B4-BE49-F238E27FC236}">
              <a16:creationId xmlns:a16="http://schemas.microsoft.com/office/drawing/2014/main" id="{8B70122A-665F-4CD7-8309-A9D92942C78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6144987" y="5535388"/>
          <a:ext cx="4016828" cy="2099824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236883</xdr:colOff>
      <xdr:row>10</xdr:row>
      <xdr:rowOff>15262</xdr:rowOff>
    </xdr:from>
    <xdr:to>
      <xdr:col>1</xdr:col>
      <xdr:colOff>446433</xdr:colOff>
      <xdr:row>42</xdr:row>
      <xdr:rowOff>5737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34DF2FAD-975D-471B-BCDC-8F76B4808F21}"/>
            </a:ext>
          </a:extLst>
        </xdr:cNvPr>
        <xdr:cNvSpPr txBox="1"/>
      </xdr:nvSpPr>
      <xdr:spPr>
        <a:xfrm>
          <a:off x="890026" y="1800519"/>
          <a:ext cx="209550" cy="5063218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vert270" wrap="square" rtlCol="0" anchor="ctr"/>
        <a:lstStyle/>
        <a:p>
          <a:pPr algn="ctr"/>
          <a:r>
            <a:rPr lang="en-US" sz="900">
              <a:latin typeface="Arial" panose="020B0604020202020204" pitchFamily="34" charset="0"/>
              <a:cs typeface="Arial" panose="020B0604020202020204" pitchFamily="34" charset="0"/>
            </a:rPr>
            <a:t>Depth (ft)</a:t>
          </a:r>
        </a:p>
      </xdr:txBody>
    </xdr:sp>
    <xdr:clientData/>
  </xdr:twoCellAnchor>
  <xdr:oneCellAnchor>
    <xdr:from>
      <xdr:col>2</xdr:col>
      <xdr:colOff>106208</xdr:colOff>
      <xdr:row>8</xdr:row>
      <xdr:rowOff>10027</xdr:rowOff>
    </xdr:from>
    <xdr:ext cx="3760871" cy="151396"/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BF1F99DC-E902-42D4-9542-B63E325253C3}"/>
            </a:ext>
          </a:extLst>
        </xdr:cNvPr>
        <xdr:cNvSpPr txBox="1"/>
      </xdr:nvSpPr>
      <xdr:spPr>
        <a:xfrm>
          <a:off x="1325408" y="1479598"/>
          <a:ext cx="3760871" cy="151396"/>
        </a:xfrm>
        <a:prstGeom prst="rect">
          <a:avLst/>
        </a:prstGeom>
        <a:solidFill>
          <a:schemeClr val="lt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pPr algn="ctr"/>
          <a:r>
            <a:rPr lang="en-US" sz="900">
              <a:latin typeface="Arial" panose="020B0604020202020204" pitchFamily="34" charset="0"/>
              <a:cs typeface="Arial" panose="020B0604020202020204" pitchFamily="34" charset="0"/>
            </a:rPr>
            <a:t>S-wave Velocity</a:t>
          </a:r>
          <a:r>
            <a:rPr lang="en-US" sz="900" baseline="0">
              <a:latin typeface="Arial" panose="020B0604020202020204" pitchFamily="34" charset="0"/>
              <a:cs typeface="Arial" panose="020B0604020202020204" pitchFamily="34" charset="0"/>
            </a:rPr>
            <a:t> (ft/s)</a:t>
          </a:r>
          <a:endParaRPr lang="en-US" sz="90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oneCellAnchor>
  <xdr:twoCellAnchor>
    <xdr:from>
      <xdr:col>12</xdr:col>
      <xdr:colOff>564000</xdr:colOff>
      <xdr:row>34</xdr:row>
      <xdr:rowOff>120054</xdr:rowOff>
    </xdr:from>
    <xdr:to>
      <xdr:col>13</xdr:col>
      <xdr:colOff>288767</xdr:colOff>
      <xdr:row>43</xdr:row>
      <xdr:rowOff>140266</xdr:rowOff>
    </xdr:to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63C6935F-30BD-49DE-BD21-56E881D64B75}"/>
            </a:ext>
          </a:extLst>
        </xdr:cNvPr>
        <xdr:cNvSpPr txBox="1"/>
      </xdr:nvSpPr>
      <xdr:spPr>
        <a:xfrm>
          <a:off x="5832686" y="5715311"/>
          <a:ext cx="339810" cy="145168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vert270" wrap="square" rtlCol="0" anchor="ctr"/>
        <a:lstStyle/>
        <a:p>
          <a:pPr algn="ctr"/>
          <a:r>
            <a:rPr lang="en-US" sz="900">
              <a:latin typeface="Arial" panose="020B0604020202020204" pitchFamily="34" charset="0"/>
              <a:cs typeface="Arial" panose="020B0604020202020204" pitchFamily="34" charset="0"/>
            </a:rPr>
            <a:t>Phase Velocity</a:t>
          </a:r>
          <a:r>
            <a:rPr lang="en-US" sz="900" baseline="0"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en-US" sz="900">
              <a:latin typeface="Arial" panose="020B0604020202020204" pitchFamily="34" charset="0"/>
              <a:cs typeface="Arial" panose="020B0604020202020204" pitchFamily="34" charset="0"/>
            </a:rPr>
            <a:t>(ft/s)</a:t>
          </a:r>
        </a:p>
      </xdr:txBody>
    </xdr:sp>
    <xdr:clientData/>
  </xdr:twoCellAnchor>
  <xdr:twoCellAnchor>
    <xdr:from>
      <xdr:col>14</xdr:col>
      <xdr:colOff>545490</xdr:colOff>
      <xdr:row>32</xdr:row>
      <xdr:rowOff>20474</xdr:rowOff>
    </xdr:from>
    <xdr:to>
      <xdr:col>15</xdr:col>
      <xdr:colOff>781846</xdr:colOff>
      <xdr:row>33</xdr:row>
      <xdr:rowOff>117903</xdr:rowOff>
    </xdr:to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BFC3B036-11B5-4F2A-BDAF-B65B906FAD49}"/>
            </a:ext>
          </a:extLst>
        </xdr:cNvPr>
        <xdr:cNvSpPr txBox="1"/>
      </xdr:nvSpPr>
      <xdr:spPr>
        <a:xfrm rot="5400000">
          <a:off x="7826739" y="4648196"/>
          <a:ext cx="255272" cy="155897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vert270" wrap="square" rtlCol="0" anchor="ctr"/>
        <a:lstStyle/>
        <a:p>
          <a:pPr algn="ctr"/>
          <a:r>
            <a:rPr lang="en-US" sz="900">
              <a:latin typeface="Arial" panose="020B0604020202020204" pitchFamily="34" charset="0"/>
              <a:cs typeface="Arial" panose="020B0604020202020204" pitchFamily="34" charset="0"/>
            </a:rPr>
            <a:t>Frequency</a:t>
          </a:r>
          <a:r>
            <a:rPr lang="en-US" sz="900" baseline="0">
              <a:latin typeface="Arial" panose="020B0604020202020204" pitchFamily="34" charset="0"/>
              <a:cs typeface="Arial" panose="020B0604020202020204" pitchFamily="34" charset="0"/>
            </a:rPr>
            <a:t> (Hz)</a:t>
          </a:r>
          <a:endParaRPr lang="en-US" sz="90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 editAs="oneCell">
    <xdr:from>
      <xdr:col>15</xdr:col>
      <xdr:colOff>704849</xdr:colOff>
      <xdr:row>2</xdr:row>
      <xdr:rowOff>38101</xdr:rowOff>
    </xdr:from>
    <xdr:to>
      <xdr:col>17</xdr:col>
      <xdr:colOff>680171</xdr:colOff>
      <xdr:row>5</xdr:row>
      <xdr:rowOff>79174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99212C28-EF94-4C35-9CCA-E5A041CAEC3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656863" y="359230"/>
          <a:ext cx="1439451" cy="667001"/>
        </a:xfrm>
        <a:prstGeom prst="rect">
          <a:avLst/>
        </a:prstGeom>
      </xdr:spPr>
    </xdr:pic>
    <xdr:clientData/>
  </xdr:twoCellAnchor>
  <xdr:twoCellAnchor editAs="oneCell">
    <xdr:from>
      <xdr:col>2</xdr:col>
      <xdr:colOff>16329</xdr:colOff>
      <xdr:row>9</xdr:row>
      <xdr:rowOff>10886</xdr:rowOff>
    </xdr:from>
    <xdr:to>
      <xdr:col>12</xdr:col>
      <xdr:colOff>451758</xdr:colOff>
      <xdr:row>41</xdr:row>
      <xdr:rowOff>75849</xdr:rowOff>
    </xdr:to>
    <xdr:pic>
      <xdr:nvPicPr>
        <xdr:cNvPr id="9" name="Picture 8">
          <a:extLst>
            <a:ext uri="{FF2B5EF4-FFF2-40B4-BE49-F238E27FC236}">
              <a16:creationId xmlns:a16="http://schemas.microsoft.com/office/drawing/2014/main" id="{DF46138D-D961-4DD1-92FC-1CB891DA1C4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235529" y="1638300"/>
          <a:ext cx="4484915" cy="5137706"/>
        </a:xfrm>
        <a:prstGeom prst="rect">
          <a:avLst/>
        </a:prstGeom>
      </xdr:spPr>
    </xdr:pic>
    <xdr:clientData/>
  </xdr:twoCellAnchor>
  <xdr:twoCellAnchor editAs="oneCell">
    <xdr:from>
      <xdr:col>13</xdr:col>
      <xdr:colOff>310242</xdr:colOff>
      <xdr:row>33</xdr:row>
      <xdr:rowOff>152400</xdr:rowOff>
    </xdr:from>
    <xdr:to>
      <xdr:col>17</xdr:col>
      <xdr:colOff>732842</xdr:colOff>
      <xdr:row>47</xdr:row>
      <xdr:rowOff>51706</xdr:rowOff>
    </xdr:to>
    <xdr:pic>
      <xdr:nvPicPr>
        <xdr:cNvPr id="10" name="Picture 9">
          <a:extLst>
            <a:ext uri="{FF2B5EF4-FFF2-40B4-BE49-F238E27FC236}">
              <a16:creationId xmlns:a16="http://schemas.microsoft.com/office/drawing/2014/main" id="{DAD590F4-6879-4AC5-92AD-0906DC0480B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6193971" y="5589814"/>
          <a:ext cx="3955014" cy="2111828"/>
        </a:xfrm>
        <a:prstGeom prst="rect">
          <a:avLst/>
        </a:prstGeom>
      </xdr:spPr>
    </xdr:pic>
    <xdr:clientData/>
  </xdr:twoCellAnchor>
  <xdr:oneCellAnchor>
    <xdr:from>
      <xdr:col>5</xdr:col>
      <xdr:colOff>234043</xdr:colOff>
      <xdr:row>38</xdr:row>
      <xdr:rowOff>146957</xdr:rowOff>
    </xdr:from>
    <xdr:ext cx="933845" cy="248851"/>
    <xdr:sp macro="" textlink="">
      <xdr:nvSpPr>
        <xdr:cNvPr id="12" name="TextBox 11">
          <a:extLst>
            <a:ext uri="{FF2B5EF4-FFF2-40B4-BE49-F238E27FC236}">
              <a16:creationId xmlns:a16="http://schemas.microsoft.com/office/drawing/2014/main" id="{E68E5196-4CB9-4119-ABC4-BC94BFEFC29D}"/>
            </a:ext>
          </a:extLst>
        </xdr:cNvPr>
        <xdr:cNvSpPr txBox="1"/>
      </xdr:nvSpPr>
      <xdr:spPr>
        <a:xfrm>
          <a:off x="2400300" y="6373586"/>
          <a:ext cx="933845" cy="24885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pPr algn="ctr"/>
          <a:r>
            <a:rPr lang="en-US" sz="1000"/>
            <a:t>Assumed Data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A95B88-F13F-4AE7-8E98-E1ABEE2DECB4}">
  <sheetPr>
    <pageSetUpPr fitToPage="1"/>
  </sheetPr>
  <dimension ref="B2:AC54"/>
  <sheetViews>
    <sheetView tabSelected="1" view="pageBreakPreview" zoomScaleNormal="100" zoomScaleSheetLayoutView="100" workbookViewId="0">
      <selection activeCell="B43" sqref="B43:M45"/>
    </sheetView>
  </sheetViews>
  <sheetFormatPr defaultRowHeight="12.75" x14ac:dyDescent="0.2"/>
  <cols>
    <col min="2" max="2" width="8" customWidth="1"/>
    <col min="3" max="3" width="6.5703125" customWidth="1"/>
    <col min="4" max="4" width="0.7109375" customWidth="1"/>
    <col min="5" max="5" width="6.140625" customWidth="1"/>
    <col min="6" max="6" width="9.140625" customWidth="1"/>
    <col min="7" max="7" width="0.7109375" customWidth="1"/>
    <col min="8" max="10" width="8.28515625" customWidth="1"/>
    <col min="11" max="11" width="8.42578125" customWidth="1"/>
    <col min="12" max="12" width="0.7109375" customWidth="1"/>
    <col min="13" max="13" width="8.7109375" customWidth="1"/>
    <col min="14" max="14" width="10.5703125" customWidth="1"/>
    <col min="15" max="15" width="18.7109375" customWidth="1"/>
    <col min="16" max="16" width="20.28515625" customWidth="1"/>
    <col min="17" max="17" width="0.42578125" customWidth="1"/>
    <col min="18" max="18" width="12" customWidth="1"/>
    <col min="20" max="20" width="13.140625" customWidth="1"/>
    <col min="21" max="21" width="15.42578125" customWidth="1"/>
    <col min="22" max="22" width="14" customWidth="1"/>
    <col min="23" max="23" width="12.85546875" customWidth="1"/>
    <col min="24" max="24" width="9.5703125" customWidth="1"/>
  </cols>
  <sheetData>
    <row r="2" spans="2:29" ht="13.5" thickBot="1" x14ac:dyDescent="0.25"/>
    <row r="3" spans="2:29" ht="19.5" customHeight="1" x14ac:dyDescent="0.25">
      <c r="B3" s="31" t="s">
        <v>17</v>
      </c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  <c r="P3" s="28"/>
      <c r="Q3" s="28"/>
      <c r="R3" s="29"/>
    </row>
    <row r="4" spans="2:29" ht="15" x14ac:dyDescent="0.2">
      <c r="B4" s="27" t="s">
        <v>19</v>
      </c>
      <c r="C4" s="25"/>
      <c r="D4" s="25"/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6"/>
    </row>
    <row r="5" spans="2:29" ht="15" x14ac:dyDescent="0.2">
      <c r="B5" s="27" t="s">
        <v>18</v>
      </c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6"/>
    </row>
    <row r="6" spans="2:29" ht="10.5" customHeight="1" x14ac:dyDescent="0.2">
      <c r="B6" s="27"/>
      <c r="C6" s="25"/>
      <c r="D6" s="25"/>
      <c r="E6" s="25"/>
      <c r="F6" s="25"/>
      <c r="G6" s="25"/>
      <c r="H6" s="25"/>
      <c r="I6" s="25"/>
      <c r="J6" s="25"/>
      <c r="K6" s="25"/>
      <c r="L6" s="25"/>
      <c r="M6" s="25"/>
      <c r="N6" s="25"/>
      <c r="O6" s="25"/>
      <c r="P6" s="25"/>
      <c r="Q6" s="25"/>
      <c r="R6" s="26"/>
    </row>
    <row r="7" spans="2:29" ht="15.75" x14ac:dyDescent="0.25">
      <c r="B7" s="41" t="s">
        <v>20</v>
      </c>
      <c r="C7" s="42"/>
      <c r="D7" s="42"/>
      <c r="E7" s="42"/>
      <c r="F7" s="42"/>
      <c r="G7" s="42"/>
      <c r="H7" s="42"/>
      <c r="I7" s="42"/>
      <c r="J7" s="42"/>
      <c r="K7" s="42"/>
      <c r="L7" s="42"/>
      <c r="M7" s="42"/>
      <c r="N7" s="42"/>
      <c r="O7" s="42"/>
      <c r="P7" s="42"/>
      <c r="Q7" s="42"/>
      <c r="R7" s="43"/>
    </row>
    <row r="8" spans="2:29" ht="15.75" x14ac:dyDescent="0.25">
      <c r="B8" s="39"/>
      <c r="C8" s="25"/>
      <c r="D8" s="25"/>
      <c r="E8" s="25"/>
      <c r="F8" s="25"/>
      <c r="G8" s="25"/>
      <c r="H8" s="25"/>
      <c r="I8" s="25"/>
      <c r="J8" s="25"/>
      <c r="K8" s="25"/>
      <c r="L8" s="25"/>
      <c r="M8" s="25"/>
      <c r="N8" s="25"/>
      <c r="O8" s="25"/>
      <c r="P8" s="25"/>
      <c r="Q8" s="25"/>
      <c r="R8" s="26"/>
    </row>
    <row r="9" spans="2:29" x14ac:dyDescent="0.2">
      <c r="B9" s="17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8"/>
    </row>
    <row r="10" spans="2:29" x14ac:dyDescent="0.2">
      <c r="B10" s="17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7"/>
      <c r="O10" s="44" t="s">
        <v>7</v>
      </c>
      <c r="P10" s="45"/>
      <c r="Q10" s="1"/>
      <c r="R10" s="18"/>
    </row>
    <row r="11" spans="2:29" ht="15" x14ac:dyDescent="0.2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6"/>
      <c r="O11" s="40" t="s">
        <v>0</v>
      </c>
      <c r="P11" s="40" t="s">
        <v>1</v>
      </c>
      <c r="Q11" s="1"/>
      <c r="R11" s="18"/>
      <c r="T11" s="2" t="s">
        <v>2</v>
      </c>
      <c r="U11" s="2" t="s">
        <v>3</v>
      </c>
      <c r="V11" s="2" t="s">
        <v>4</v>
      </c>
      <c r="W11" s="2" t="s">
        <v>5</v>
      </c>
      <c r="X11" s="2" t="s">
        <v>6</v>
      </c>
    </row>
    <row r="12" spans="2:29" x14ac:dyDescent="0.2">
      <c r="B12" s="17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6"/>
      <c r="O12" s="15">
        <f>T17</f>
        <v>0</v>
      </c>
      <c r="P12" s="16">
        <f>U17</f>
        <v>908.88965099999996</v>
      </c>
      <c r="Q12" s="1"/>
      <c r="R12" s="18"/>
      <c r="T12" s="3"/>
      <c r="U12" s="3"/>
      <c r="V12" s="3"/>
      <c r="W12" s="3"/>
      <c r="X12" s="3"/>
    </row>
    <row r="13" spans="2:29" x14ac:dyDescent="0.2">
      <c r="B13" s="17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6"/>
      <c r="O13" s="15">
        <f t="shared" ref="O13:P28" si="0">T18</f>
        <v>3.1578949999999999</v>
      </c>
      <c r="P13" s="16">
        <f t="shared" si="0"/>
        <v>909.14166</v>
      </c>
      <c r="Q13" s="1"/>
      <c r="R13" s="18"/>
      <c r="T13" s="3"/>
      <c r="U13" s="3"/>
      <c r="V13" s="3"/>
      <c r="W13" s="3"/>
      <c r="X13" s="3"/>
    </row>
    <row r="14" spans="2:29" x14ac:dyDescent="0.2">
      <c r="B14" s="17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5">
        <f t="shared" si="0"/>
        <v>6.6666670000000003</v>
      </c>
      <c r="P14" s="16">
        <f t="shared" si="0"/>
        <v>917.14864999999998</v>
      </c>
      <c r="Q14" s="1"/>
      <c r="R14" s="18"/>
      <c r="T14" s="3"/>
      <c r="U14" s="3"/>
      <c r="V14" s="3"/>
      <c r="W14" s="3"/>
      <c r="X14" s="3"/>
      <c r="AA14">
        <f>112/SUM(AA17:AA35)</f>
        <v>908.65735746939265</v>
      </c>
    </row>
    <row r="15" spans="2:29" x14ac:dyDescent="0.2">
      <c r="B15" s="17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5">
        <f t="shared" si="0"/>
        <v>10.526316</v>
      </c>
      <c r="P15" s="16">
        <f t="shared" si="0"/>
        <v>952.23128799999995</v>
      </c>
      <c r="Q15" s="1"/>
      <c r="R15" s="18"/>
      <c r="T15" s="3" t="s">
        <v>8</v>
      </c>
      <c r="U15" s="3"/>
      <c r="V15" s="3"/>
      <c r="W15" s="3"/>
      <c r="X15" s="3"/>
      <c r="Z15" t="s">
        <v>12</v>
      </c>
    </row>
    <row r="16" spans="2:29" x14ac:dyDescent="0.2">
      <c r="B16" s="17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5">
        <f t="shared" si="0"/>
        <v>14.736841999999999</v>
      </c>
      <c r="P16" s="16">
        <f t="shared" si="0"/>
        <v>855.398595</v>
      </c>
      <c r="Q16" s="4"/>
      <c r="R16" s="18"/>
      <c r="T16" t="s">
        <v>0</v>
      </c>
      <c r="U16" t="s">
        <v>1</v>
      </c>
      <c r="V16" t="s">
        <v>9</v>
      </c>
      <c r="W16" t="s">
        <v>10</v>
      </c>
      <c r="X16" t="s">
        <v>11</v>
      </c>
      <c r="Z16" t="s">
        <v>13</v>
      </c>
      <c r="AA16" t="s">
        <v>14</v>
      </c>
      <c r="AB16" t="s">
        <v>15</v>
      </c>
      <c r="AC16" s="9" t="s">
        <v>16</v>
      </c>
    </row>
    <row r="17" spans="2:29" x14ac:dyDescent="0.2">
      <c r="B17" s="17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5">
        <f t="shared" si="0"/>
        <v>19.298245999999999</v>
      </c>
      <c r="P17" s="16">
        <f t="shared" si="0"/>
        <v>775.35295499999995</v>
      </c>
      <c r="Q17" s="5"/>
      <c r="R17" s="18"/>
      <c r="T17">
        <v>0</v>
      </c>
      <c r="U17">
        <v>908.88965099999996</v>
      </c>
      <c r="V17">
        <v>5225.0957490000001</v>
      </c>
      <c r="W17">
        <v>1.813572</v>
      </c>
      <c r="X17">
        <v>28.277903999999999</v>
      </c>
      <c r="Z17">
        <f>T18-T17</f>
        <v>3.1578949999999999</v>
      </c>
      <c r="AA17">
        <f>Z17/U17</f>
        <v>3.4744536881078426E-3</v>
      </c>
      <c r="AB17" t="e">
        <f>SUM(Z17:Z37)/SUM(AA17:AA37)</f>
        <v>#DIV/0!</v>
      </c>
      <c r="AC17" t="e">
        <f>SUM(Z23:Z39)/SUM(AA23:AA39)</f>
        <v>#DIV/0!</v>
      </c>
    </row>
    <row r="18" spans="2:29" x14ac:dyDescent="0.2">
      <c r="B18" s="17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5">
        <f t="shared" si="0"/>
        <v>24.210528</v>
      </c>
      <c r="P18" s="16">
        <f t="shared" si="0"/>
        <v>743.45606599999996</v>
      </c>
      <c r="Q18" s="5"/>
      <c r="R18" s="18"/>
      <c r="T18">
        <v>3.1578949999999999</v>
      </c>
      <c r="U18">
        <v>909.14166</v>
      </c>
      <c r="V18">
        <v>5225.6560330000002</v>
      </c>
      <c r="W18">
        <v>1.813572</v>
      </c>
      <c r="X18">
        <v>28.302878</v>
      </c>
      <c r="Z18">
        <f t="shared" ref="Z18:Z39" si="1">T19-T18</f>
        <v>3.5087720000000004</v>
      </c>
      <c r="AA18">
        <f t="shared" ref="AA18:AA39" si="2">Z18/U18</f>
        <v>3.8594337432518496E-3</v>
      </c>
    </row>
    <row r="19" spans="2:29" x14ac:dyDescent="0.2">
      <c r="B19" s="17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5">
        <f t="shared" si="0"/>
        <v>29.473685</v>
      </c>
      <c r="P19" s="16">
        <f t="shared" si="0"/>
        <v>761.68054299999994</v>
      </c>
      <c r="Q19" s="5"/>
      <c r="R19" s="18"/>
      <c r="T19">
        <v>6.6666670000000003</v>
      </c>
      <c r="U19">
        <v>917.14864999999998</v>
      </c>
      <c r="V19">
        <v>5237.6971240000003</v>
      </c>
      <c r="W19">
        <v>1.8145770000000001</v>
      </c>
      <c r="X19">
        <v>29.104391</v>
      </c>
      <c r="Z19">
        <f t="shared" si="1"/>
        <v>3.8596489999999992</v>
      </c>
      <c r="AA19">
        <f t="shared" si="2"/>
        <v>4.2083134506058521E-3</v>
      </c>
    </row>
    <row r="20" spans="2:29" x14ac:dyDescent="0.2">
      <c r="B20" s="17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5">
        <f t="shared" si="0"/>
        <v>35.087719999999997</v>
      </c>
      <c r="P20" s="16">
        <f t="shared" si="0"/>
        <v>827.84706400000005</v>
      </c>
      <c r="Q20" s="5"/>
      <c r="R20" s="18"/>
      <c r="T20">
        <v>10.526316</v>
      </c>
      <c r="U20">
        <v>952.23128799999995</v>
      </c>
      <c r="V20">
        <v>5283.0529210000004</v>
      </c>
      <c r="W20">
        <v>1.8198730000000001</v>
      </c>
      <c r="X20">
        <v>32.800311000000001</v>
      </c>
      <c r="Z20">
        <f t="shared" si="1"/>
        <v>4.2105259999999998</v>
      </c>
      <c r="AA20">
        <f t="shared" si="2"/>
        <v>4.421747166955094E-3</v>
      </c>
    </row>
    <row r="21" spans="2:29" x14ac:dyDescent="0.2">
      <c r="B21" s="17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5">
        <f t="shared" si="0"/>
        <v>41.052632000000003</v>
      </c>
      <c r="P21" s="16">
        <f t="shared" si="0"/>
        <v>928.97868200000005</v>
      </c>
      <c r="Q21" s="5"/>
      <c r="R21" s="18"/>
      <c r="T21">
        <v>14.736841999999999</v>
      </c>
      <c r="U21">
        <v>855.398595</v>
      </c>
      <c r="V21">
        <v>5184.8959919999998</v>
      </c>
      <c r="W21">
        <v>1.8133410000000001</v>
      </c>
      <c r="X21">
        <v>23.310596</v>
      </c>
      <c r="Z21">
        <f t="shared" si="1"/>
        <v>4.5614039999999996</v>
      </c>
      <c r="AA21">
        <f t="shared" si="2"/>
        <v>5.3324894694268231E-3</v>
      </c>
    </row>
    <row r="22" spans="2:29" x14ac:dyDescent="0.2">
      <c r="B22" s="17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5">
        <f t="shared" si="0"/>
        <v>47.368422000000002</v>
      </c>
      <c r="P22" s="16">
        <f t="shared" si="0"/>
        <v>1073.463917</v>
      </c>
      <c r="Q22" s="5"/>
      <c r="R22" s="18"/>
      <c r="T22">
        <v>19.298245999999999</v>
      </c>
      <c r="U22">
        <v>775.35295499999995</v>
      </c>
      <c r="V22">
        <v>5107.4891090000001</v>
      </c>
      <c r="W22">
        <v>1.8108569999999999</v>
      </c>
      <c r="X22">
        <v>17.047657000000001</v>
      </c>
      <c r="Z22">
        <f t="shared" si="1"/>
        <v>4.9122820000000011</v>
      </c>
      <c r="AA22">
        <f t="shared" si="2"/>
        <v>6.3355430173088097E-3</v>
      </c>
    </row>
    <row r="23" spans="2:29" x14ac:dyDescent="0.2">
      <c r="B23" s="17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5">
        <f t="shared" si="0"/>
        <v>54.035089999999997</v>
      </c>
      <c r="P23" s="16">
        <f t="shared" si="0"/>
        <v>1263.8826369999999</v>
      </c>
      <c r="Q23" s="5"/>
      <c r="R23" s="18"/>
      <c r="T23">
        <v>24.210528</v>
      </c>
      <c r="U23">
        <v>743.45606599999996</v>
      </c>
      <c r="V23">
        <v>5081.0389519999999</v>
      </c>
      <c r="W23">
        <v>1.813625</v>
      </c>
      <c r="X23">
        <v>14.912903</v>
      </c>
      <c r="Z23">
        <f t="shared" si="1"/>
        <v>5.2631569999999996</v>
      </c>
      <c r="AA23">
        <f t="shared" si="2"/>
        <v>7.0793113953824408E-3</v>
      </c>
    </row>
    <row r="24" spans="2:29" x14ac:dyDescent="0.2">
      <c r="B24" s="17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5">
        <f t="shared" si="0"/>
        <v>61.052635000000002</v>
      </c>
      <c r="P24" s="16">
        <f t="shared" si="0"/>
        <v>1416.0757060000001</v>
      </c>
      <c r="Q24" s="5"/>
      <c r="R24" s="18"/>
      <c r="T24">
        <v>29.473685</v>
      </c>
      <c r="U24">
        <v>761.68054299999994</v>
      </c>
      <c r="V24">
        <v>5104.4797900000003</v>
      </c>
      <c r="W24">
        <v>1.819159</v>
      </c>
      <c r="X24">
        <v>16.108595000000001</v>
      </c>
      <c r="Z24">
        <f t="shared" si="1"/>
        <v>5.6140349999999977</v>
      </c>
      <c r="AA24">
        <f t="shared" si="2"/>
        <v>7.370590008625175E-3</v>
      </c>
    </row>
    <row r="25" spans="2:29" x14ac:dyDescent="0.2">
      <c r="B25" s="17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5">
        <f t="shared" si="0"/>
        <v>68.421058000000002</v>
      </c>
      <c r="P25" s="16">
        <f t="shared" si="0"/>
        <v>1534.5590110000001</v>
      </c>
      <c r="Q25" s="5"/>
      <c r="R25" s="18"/>
      <c r="T25">
        <v>35.087719999999997</v>
      </c>
      <c r="U25">
        <v>827.84706400000005</v>
      </c>
      <c r="V25">
        <v>5171.8373300000003</v>
      </c>
      <c r="W25">
        <v>1.825394</v>
      </c>
      <c r="X25">
        <v>21.002538999999999</v>
      </c>
      <c r="Z25">
        <f t="shared" si="1"/>
        <v>5.9649120000000053</v>
      </c>
      <c r="AA25">
        <f t="shared" si="2"/>
        <v>7.205330862899581E-3</v>
      </c>
    </row>
    <row r="26" spans="2:29" x14ac:dyDescent="0.2">
      <c r="B26" s="17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5">
        <f t="shared" si="0"/>
        <v>76.140359000000004</v>
      </c>
      <c r="P26" s="16">
        <f t="shared" si="0"/>
        <v>1549.7308969999999</v>
      </c>
      <c r="Q26" s="5"/>
      <c r="R26" s="18"/>
      <c r="T26">
        <v>41.052632000000003</v>
      </c>
      <c r="U26">
        <v>928.97868200000005</v>
      </c>
      <c r="V26">
        <v>5271.4247699999996</v>
      </c>
      <c r="W26">
        <v>1.8312299999999999</v>
      </c>
      <c r="X26">
        <v>30.316889</v>
      </c>
      <c r="Z26">
        <f t="shared" si="1"/>
        <v>6.3157899999999998</v>
      </c>
      <c r="AA26">
        <f t="shared" si="2"/>
        <v>6.7986382490529528E-3</v>
      </c>
    </row>
    <row r="27" spans="2:29" x14ac:dyDescent="0.2">
      <c r="B27" s="17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5">
        <f t="shared" si="0"/>
        <v>84.210537000000002</v>
      </c>
      <c r="P27" s="16">
        <f t="shared" si="0"/>
        <v>1376.049638</v>
      </c>
      <c r="Q27" s="5"/>
      <c r="R27" s="18"/>
      <c r="T27">
        <v>47.368422000000002</v>
      </c>
      <c r="U27">
        <v>1073.463917</v>
      </c>
      <c r="V27">
        <v>5415.1468279999999</v>
      </c>
      <c r="W27">
        <v>1.838948</v>
      </c>
      <c r="X27">
        <v>48.042591999999999</v>
      </c>
      <c r="Z27">
        <f t="shared" si="1"/>
        <v>6.6666679999999943</v>
      </c>
      <c r="AA27">
        <f t="shared" si="2"/>
        <v>6.2104257948709368E-3</v>
      </c>
    </row>
    <row r="28" spans="2:29" x14ac:dyDescent="0.2">
      <c r="B28" s="17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5">
        <f t="shared" si="0"/>
        <v>92.631592999999995</v>
      </c>
      <c r="P28" s="16">
        <f t="shared" si="0"/>
        <v>1317.005396</v>
      </c>
      <c r="Q28" s="5"/>
      <c r="R28" s="18"/>
      <c r="T28">
        <v>54.035089999999997</v>
      </c>
      <c r="U28">
        <v>1263.8826369999999</v>
      </c>
      <c r="V28">
        <v>5613.7189870000002</v>
      </c>
      <c r="W28">
        <v>1.8513299999999999</v>
      </c>
      <c r="X28">
        <v>80.813520999999994</v>
      </c>
      <c r="Z28">
        <f t="shared" si="1"/>
        <v>7.0175450000000055</v>
      </c>
      <c r="AA28">
        <f t="shared" si="2"/>
        <v>5.5523707617798424E-3</v>
      </c>
    </row>
    <row r="29" spans="2:29" x14ac:dyDescent="0.2">
      <c r="B29" s="17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5">
        <f t="shared" ref="O29:P29" si="3">T34</f>
        <v>101.403527</v>
      </c>
      <c r="P29" s="16">
        <f t="shared" si="3"/>
        <v>1340.738654</v>
      </c>
      <c r="Q29" s="5"/>
      <c r="R29" s="18"/>
      <c r="T29">
        <v>61.052635000000002</v>
      </c>
      <c r="U29">
        <v>1416.0757060000001</v>
      </c>
      <c r="V29">
        <v>5773.7336160000004</v>
      </c>
      <c r="W29">
        <v>1.8610180000000001</v>
      </c>
      <c r="X29">
        <v>116.076517</v>
      </c>
      <c r="Z29">
        <f t="shared" si="1"/>
        <v>7.3684229999999999</v>
      </c>
      <c r="AA29">
        <f t="shared" si="2"/>
        <v>5.2034103606039828E-3</v>
      </c>
    </row>
    <row r="30" spans="2:29" x14ac:dyDescent="0.2">
      <c r="B30" s="17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5">
        <f t="shared" ref="O30" si="4">T35</f>
        <v>110.526331</v>
      </c>
      <c r="P30" s="16">
        <f t="shared" ref="P30:P31" si="5">U35</f>
        <v>1394.2557569999999</v>
      </c>
      <c r="Q30" s="5"/>
      <c r="R30" s="18"/>
      <c r="T30">
        <v>68.421058000000002</v>
      </c>
      <c r="U30">
        <v>1534.5590110000001</v>
      </c>
      <c r="V30">
        <v>5902.0886419999997</v>
      </c>
      <c r="W30">
        <v>1.86998</v>
      </c>
      <c r="X30">
        <v>149.927592</v>
      </c>
      <c r="Z30">
        <f t="shared" si="1"/>
        <v>7.7193010000000015</v>
      </c>
      <c r="AA30">
        <f t="shared" si="2"/>
        <v>5.0303057390863682E-3</v>
      </c>
    </row>
    <row r="31" spans="2:29" x14ac:dyDescent="0.2">
      <c r="B31" s="17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5">
        <v>120</v>
      </c>
      <c r="P31" s="16">
        <f t="shared" si="5"/>
        <v>1549.7308969999999</v>
      </c>
      <c r="Q31" s="5"/>
      <c r="R31" s="18"/>
      <c r="T31">
        <v>76.140359000000004</v>
      </c>
      <c r="U31">
        <v>1549.7308969999999</v>
      </c>
      <c r="V31">
        <v>5923.2311250000002</v>
      </c>
      <c r="W31">
        <v>1.8713850000000001</v>
      </c>
      <c r="X31">
        <v>154.69950399999999</v>
      </c>
      <c r="Z31">
        <f t="shared" si="1"/>
        <v>8.0701779999999985</v>
      </c>
      <c r="AA31">
        <f t="shared" si="2"/>
        <v>5.207470545771792E-3</v>
      </c>
    </row>
    <row r="32" spans="2:29" x14ac:dyDescent="0.2">
      <c r="B32" s="17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1"/>
      <c r="P32" s="5"/>
      <c r="Q32" s="5"/>
      <c r="R32" s="18"/>
      <c r="T32">
        <v>84.210537000000002</v>
      </c>
      <c r="U32">
        <v>1376.049638</v>
      </c>
      <c r="V32">
        <v>5737.4844549999998</v>
      </c>
      <c r="W32">
        <v>1.8561430000000001</v>
      </c>
      <c r="X32">
        <v>105.946612</v>
      </c>
      <c r="Z32">
        <f t="shared" si="1"/>
        <v>8.421055999999993</v>
      </c>
      <c r="AA32">
        <f t="shared" si="2"/>
        <v>6.1197327243510333E-3</v>
      </c>
    </row>
    <row r="33" spans="2:27" x14ac:dyDescent="0.2">
      <c r="B33" s="17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1"/>
      <c r="P33" s="5"/>
      <c r="Q33" s="1"/>
      <c r="R33" s="18"/>
      <c r="T33">
        <v>92.631592999999995</v>
      </c>
      <c r="U33">
        <v>1317.005396</v>
      </c>
      <c r="V33">
        <v>5683.9013100000002</v>
      </c>
      <c r="W33">
        <v>1.8552740000000001</v>
      </c>
      <c r="X33">
        <v>92.136002000000005</v>
      </c>
      <c r="Z33">
        <f t="shared" si="1"/>
        <v>8.7719340000000017</v>
      </c>
      <c r="AA33">
        <f t="shared" si="2"/>
        <v>6.6605148518313296E-3</v>
      </c>
    </row>
    <row r="34" spans="2:27" x14ac:dyDescent="0.2">
      <c r="B34" s="17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1"/>
      <c r="P34" s="5"/>
      <c r="Q34" s="1"/>
      <c r="R34" s="18"/>
      <c r="T34">
        <v>101.403527</v>
      </c>
      <c r="U34">
        <v>1340.738654</v>
      </c>
      <c r="V34">
        <v>5724.7686389999999</v>
      </c>
      <c r="W34">
        <v>1.8640840000000001</v>
      </c>
      <c r="X34">
        <v>97.528541000000004</v>
      </c>
      <c r="Z34">
        <f t="shared" si="1"/>
        <v>9.1228040000000021</v>
      </c>
      <c r="AA34">
        <f t="shared" si="2"/>
        <v>6.8043119162580672E-3</v>
      </c>
    </row>
    <row r="35" spans="2:27" x14ac:dyDescent="0.2">
      <c r="B35" s="17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8"/>
      <c r="T35">
        <v>110.526331</v>
      </c>
      <c r="U35">
        <v>1394.2557569999999</v>
      </c>
      <c r="V35">
        <v>5795.7830430000004</v>
      </c>
      <c r="W35">
        <v>1.875119</v>
      </c>
      <c r="X35">
        <v>110.47563599999999</v>
      </c>
      <c r="Z35">
        <f>T36-T35</f>
        <v>28.421052000000003</v>
      </c>
      <c r="AA35">
        <f>Z35/U35</f>
        <v>2.0384389203565615E-2</v>
      </c>
    </row>
    <row r="36" spans="2:27" x14ac:dyDescent="0.2">
      <c r="B36" s="17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8"/>
      <c r="T36">
        <v>138.947383</v>
      </c>
      <c r="U36">
        <v>1549.7308969999999</v>
      </c>
      <c r="V36">
        <v>5923.2311250000002</v>
      </c>
      <c r="W36">
        <v>1.88435</v>
      </c>
      <c r="X36">
        <v>154.69950399999999</v>
      </c>
      <c r="Z36">
        <f t="shared" si="1"/>
        <v>-138.947383</v>
      </c>
      <c r="AA36">
        <f t="shared" si="2"/>
        <v>-8.9659039042828098E-2</v>
      </c>
    </row>
    <row r="37" spans="2:27" x14ac:dyDescent="0.2">
      <c r="B37" s="17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9"/>
      <c r="Z37">
        <f t="shared" si="1"/>
        <v>0</v>
      </c>
      <c r="AA37" t="e">
        <f t="shared" si="2"/>
        <v>#DIV/0!</v>
      </c>
    </row>
    <row r="38" spans="2:27" x14ac:dyDescent="0.2">
      <c r="B38" s="17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8"/>
      <c r="Z38">
        <f t="shared" si="1"/>
        <v>0</v>
      </c>
      <c r="AA38" t="e">
        <f t="shared" si="2"/>
        <v>#DIV/0!</v>
      </c>
    </row>
    <row r="39" spans="2:27" x14ac:dyDescent="0.2">
      <c r="B39" s="17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8"/>
      <c r="Z39">
        <f t="shared" si="1"/>
        <v>0</v>
      </c>
      <c r="AA39" t="e">
        <f t="shared" si="2"/>
        <v>#DIV/0!</v>
      </c>
    </row>
    <row r="40" spans="2:27" x14ac:dyDescent="0.2">
      <c r="B40" s="17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8"/>
    </row>
    <row r="41" spans="2:27" x14ac:dyDescent="0.2">
      <c r="B41" s="17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8"/>
    </row>
    <row r="42" spans="2:27" x14ac:dyDescent="0.2">
      <c r="B42" s="17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8"/>
    </row>
    <row r="43" spans="2:27" x14ac:dyDescent="0.2">
      <c r="B43" s="17"/>
      <c r="C43" s="1"/>
      <c r="D43" s="1"/>
      <c r="E43" s="1"/>
      <c r="F43" s="1"/>
      <c r="G43" s="1"/>
      <c r="H43" s="1"/>
      <c r="I43" s="8"/>
      <c r="J43" s="10"/>
      <c r="K43" s="1"/>
      <c r="L43" s="1"/>
      <c r="M43" s="1"/>
      <c r="N43" s="1"/>
      <c r="O43" s="1"/>
      <c r="P43" s="1"/>
      <c r="Q43" s="1"/>
      <c r="R43" s="18"/>
    </row>
    <row r="44" spans="2:27" x14ac:dyDescent="0.2">
      <c r="B44" s="17"/>
      <c r="C44" s="1"/>
      <c r="D44" s="1"/>
      <c r="E44" s="1"/>
      <c r="F44" s="1"/>
      <c r="G44" s="1"/>
      <c r="H44" s="1"/>
      <c r="I44" s="8"/>
      <c r="J44" s="7"/>
      <c r="K44" s="1"/>
      <c r="L44" s="1"/>
      <c r="M44" s="1"/>
      <c r="N44" s="1"/>
      <c r="O44" s="1"/>
      <c r="P44" s="1"/>
      <c r="Q44" s="1"/>
      <c r="R44" s="18"/>
      <c r="S44" s="1"/>
      <c r="T44" s="1"/>
      <c r="U44" s="1"/>
    </row>
    <row r="45" spans="2:27" x14ac:dyDescent="0.2">
      <c r="B45" s="17"/>
      <c r="C45" s="12"/>
      <c r="D45" s="1"/>
      <c r="E45" s="1"/>
      <c r="F45" s="12"/>
      <c r="G45" s="1"/>
      <c r="H45" s="12"/>
      <c r="I45" s="12"/>
      <c r="J45" s="13"/>
      <c r="K45" s="1"/>
      <c r="L45" s="1"/>
      <c r="M45" s="1"/>
      <c r="N45" s="1"/>
      <c r="O45" s="1"/>
      <c r="P45" s="1"/>
      <c r="Q45" s="1"/>
      <c r="R45" s="18"/>
      <c r="S45" s="1"/>
      <c r="T45" s="1"/>
      <c r="U45" s="1"/>
    </row>
    <row r="46" spans="2:27" x14ac:dyDescent="0.2">
      <c r="B46" s="17"/>
      <c r="C46" s="12"/>
      <c r="D46" s="1"/>
      <c r="E46" s="1"/>
      <c r="F46" s="12"/>
      <c r="G46" s="1"/>
      <c r="H46" s="12"/>
      <c r="I46" s="12"/>
      <c r="J46" s="13"/>
      <c r="K46" s="1"/>
      <c r="L46" s="1"/>
      <c r="M46" s="1"/>
      <c r="N46" s="1"/>
      <c r="O46" s="1"/>
      <c r="P46" s="1"/>
      <c r="Q46" s="1"/>
      <c r="R46" s="18"/>
      <c r="S46" s="1"/>
      <c r="T46" s="1"/>
      <c r="U46" s="1"/>
    </row>
    <row r="47" spans="2:27" x14ac:dyDescent="0.2">
      <c r="B47" s="17"/>
      <c r="C47" s="12"/>
      <c r="D47" s="1"/>
      <c r="E47" s="1"/>
      <c r="F47" s="12"/>
      <c r="G47" s="1"/>
      <c r="H47" s="12"/>
      <c r="I47" s="12"/>
      <c r="J47" s="13"/>
      <c r="K47" s="1"/>
      <c r="L47" s="1"/>
      <c r="M47" s="1"/>
      <c r="N47" s="1"/>
      <c r="O47" s="1"/>
      <c r="P47" s="1"/>
      <c r="Q47" s="1"/>
      <c r="R47" s="18"/>
      <c r="S47" s="1"/>
      <c r="T47" s="1"/>
      <c r="U47" s="1"/>
    </row>
    <row r="48" spans="2:27" ht="9" customHeight="1" thickBot="1" x14ac:dyDescent="0.25">
      <c r="B48" s="32"/>
      <c r="C48" s="33"/>
      <c r="D48" s="34"/>
      <c r="E48" s="35"/>
      <c r="F48" s="36"/>
      <c r="G48" s="21"/>
      <c r="H48" s="22"/>
      <c r="I48" s="22"/>
      <c r="J48" s="23"/>
      <c r="K48" s="24"/>
      <c r="L48" s="21"/>
      <c r="M48" s="46"/>
      <c r="N48" s="46"/>
      <c r="O48" s="46"/>
      <c r="P48" s="46"/>
      <c r="Q48" s="46"/>
      <c r="R48" s="47"/>
      <c r="S48" s="1"/>
      <c r="T48" s="1"/>
      <c r="U48" s="1"/>
    </row>
    <row r="49" spans="14:21" x14ac:dyDescent="0.2">
      <c r="N49" s="14"/>
      <c r="O49" s="1"/>
      <c r="P49" s="1"/>
      <c r="Q49" s="14"/>
      <c r="R49" s="1"/>
      <c r="S49" s="14"/>
      <c r="T49" s="12"/>
      <c r="U49" s="1"/>
    </row>
    <row r="50" spans="14:21" x14ac:dyDescent="0.2">
      <c r="N50" s="1"/>
      <c r="O50" s="1"/>
      <c r="P50" s="1"/>
      <c r="Q50" s="1"/>
      <c r="R50" s="1"/>
      <c r="S50" s="1"/>
      <c r="T50" s="1"/>
      <c r="U50" s="1"/>
    </row>
    <row r="51" spans="14:21" x14ac:dyDescent="0.2">
      <c r="N51" s="1"/>
      <c r="O51" s="1"/>
      <c r="P51" s="1"/>
      <c r="Q51" s="1"/>
      <c r="R51" s="1"/>
      <c r="S51" s="1"/>
      <c r="T51" s="1"/>
      <c r="U51" s="1"/>
    </row>
    <row r="52" spans="14:21" x14ac:dyDescent="0.2">
      <c r="N52" s="1"/>
      <c r="O52" s="1"/>
      <c r="P52" s="1"/>
      <c r="Q52" s="1"/>
      <c r="R52" s="1"/>
      <c r="S52" s="1"/>
      <c r="T52" s="1"/>
      <c r="U52" s="1"/>
    </row>
    <row r="53" spans="14:21" x14ac:dyDescent="0.2">
      <c r="N53" s="1"/>
      <c r="O53" s="1"/>
      <c r="P53" s="1"/>
      <c r="Q53" s="1"/>
      <c r="R53" s="1"/>
      <c r="S53" s="1"/>
      <c r="T53" s="1"/>
      <c r="U53" s="1"/>
    </row>
    <row r="54" spans="14:21" x14ac:dyDescent="0.2">
      <c r="N54" s="1"/>
      <c r="O54" s="1"/>
      <c r="P54" s="1"/>
      <c r="Q54" s="1"/>
      <c r="R54" s="1"/>
      <c r="S54" s="1"/>
    </row>
  </sheetData>
  <mergeCells count="3">
    <mergeCell ref="B7:R7"/>
    <mergeCell ref="O10:P10"/>
    <mergeCell ref="M48:R48"/>
  </mergeCells>
  <printOptions horizontalCentered="1" verticalCentered="1"/>
  <pageMargins left="0.5" right="0.5" top="0.5" bottom="0.5" header="0.5" footer="0.5"/>
  <pageSetup scale="92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4FDDFE-8CEF-4CA2-B01C-BC8A97410D67}">
  <sheetPr>
    <pageSetUpPr fitToPage="1"/>
  </sheetPr>
  <dimension ref="B2:AC54"/>
  <sheetViews>
    <sheetView view="pageBreakPreview" topLeftCell="A7" zoomScaleNormal="100" zoomScaleSheetLayoutView="100" workbookViewId="0">
      <selection activeCell="B43" sqref="B43:M45"/>
    </sheetView>
  </sheetViews>
  <sheetFormatPr defaultRowHeight="12.75" x14ac:dyDescent="0.2"/>
  <cols>
    <col min="2" max="2" width="8" customWidth="1"/>
    <col min="3" max="3" width="6.5703125" customWidth="1"/>
    <col min="4" max="4" width="0.7109375" customWidth="1"/>
    <col min="5" max="5" width="6.140625" customWidth="1"/>
    <col min="6" max="6" width="9.140625" customWidth="1"/>
    <col min="7" max="7" width="0.7109375" customWidth="1"/>
    <col min="8" max="10" width="8.28515625" customWidth="1"/>
    <col min="11" max="11" width="8.42578125" customWidth="1"/>
    <col min="12" max="12" width="0.7109375" customWidth="1"/>
    <col min="13" max="13" width="8.7109375" customWidth="1"/>
    <col min="14" max="14" width="10.5703125" customWidth="1"/>
    <col min="15" max="15" width="18.7109375" customWidth="1"/>
    <col min="16" max="16" width="20.28515625" customWidth="1"/>
    <col min="17" max="17" width="0.42578125" customWidth="1"/>
    <col min="18" max="18" width="12" customWidth="1"/>
    <col min="20" max="20" width="13.140625" customWidth="1"/>
    <col min="21" max="21" width="15.42578125" customWidth="1"/>
    <col min="22" max="22" width="14" customWidth="1"/>
    <col min="23" max="23" width="12.85546875" customWidth="1"/>
    <col min="24" max="24" width="9.5703125" customWidth="1"/>
  </cols>
  <sheetData>
    <row r="2" spans="2:29" ht="13.5" thickBot="1" x14ac:dyDescent="0.25"/>
    <row r="3" spans="2:29" ht="19.5" customHeight="1" x14ac:dyDescent="0.25">
      <c r="B3" s="31" t="s">
        <v>17</v>
      </c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  <c r="P3" s="28"/>
      <c r="Q3" s="28"/>
      <c r="R3" s="29"/>
    </row>
    <row r="4" spans="2:29" ht="15" x14ac:dyDescent="0.2">
      <c r="B4" s="27" t="s">
        <v>19</v>
      </c>
      <c r="C4" s="25"/>
      <c r="D4" s="25"/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6"/>
    </row>
    <row r="5" spans="2:29" ht="15" x14ac:dyDescent="0.2">
      <c r="B5" s="27" t="s">
        <v>18</v>
      </c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6"/>
    </row>
    <row r="6" spans="2:29" ht="10.5" customHeight="1" x14ac:dyDescent="0.2">
      <c r="B6" s="27"/>
      <c r="C6" s="25"/>
      <c r="D6" s="25"/>
      <c r="E6" s="25"/>
      <c r="F6" s="25"/>
      <c r="G6" s="25"/>
      <c r="H6" s="25"/>
      <c r="I6" s="25"/>
      <c r="J6" s="25"/>
      <c r="K6" s="25"/>
      <c r="L6" s="25"/>
      <c r="M6" s="25"/>
      <c r="N6" s="25"/>
      <c r="O6" s="25"/>
      <c r="P6" s="25"/>
      <c r="Q6" s="25"/>
      <c r="R6" s="26"/>
    </row>
    <row r="7" spans="2:29" ht="15.75" x14ac:dyDescent="0.25">
      <c r="B7" s="41" t="s">
        <v>21</v>
      </c>
      <c r="C7" s="42"/>
      <c r="D7" s="42"/>
      <c r="E7" s="42"/>
      <c r="F7" s="42"/>
      <c r="G7" s="42"/>
      <c r="H7" s="42"/>
      <c r="I7" s="42"/>
      <c r="J7" s="42"/>
      <c r="K7" s="42"/>
      <c r="L7" s="42"/>
      <c r="M7" s="42"/>
      <c r="N7" s="42"/>
      <c r="O7" s="42"/>
      <c r="P7" s="42"/>
      <c r="Q7" s="42"/>
      <c r="R7" s="43"/>
    </row>
    <row r="8" spans="2:29" ht="15.75" x14ac:dyDescent="0.25">
      <c r="B8" s="30"/>
      <c r="C8" s="25"/>
      <c r="D8" s="25"/>
      <c r="E8" s="25"/>
      <c r="F8" s="25"/>
      <c r="G8" s="25"/>
      <c r="H8" s="25"/>
      <c r="I8" s="25"/>
      <c r="J8" s="25"/>
      <c r="K8" s="25"/>
      <c r="L8" s="25"/>
      <c r="M8" s="25"/>
      <c r="N8" s="25"/>
      <c r="O8" s="25"/>
      <c r="P8" s="25"/>
      <c r="Q8" s="25"/>
      <c r="R8" s="26"/>
    </row>
    <row r="9" spans="2:29" x14ac:dyDescent="0.2">
      <c r="B9" s="17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8"/>
    </row>
    <row r="10" spans="2:29" x14ac:dyDescent="0.2">
      <c r="B10" s="17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7"/>
      <c r="O10" s="44" t="s">
        <v>7</v>
      </c>
      <c r="P10" s="45"/>
      <c r="Q10" s="1"/>
      <c r="R10" s="18"/>
    </row>
    <row r="11" spans="2:29" ht="15" x14ac:dyDescent="0.2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6"/>
      <c r="O11" s="20" t="s">
        <v>0</v>
      </c>
      <c r="P11" s="20" t="s">
        <v>1</v>
      </c>
      <c r="Q11" s="1"/>
      <c r="R11" s="18"/>
      <c r="T11" s="2" t="s">
        <v>2</v>
      </c>
      <c r="U11" s="2" t="s">
        <v>3</v>
      </c>
      <c r="V11" s="2" t="s">
        <v>4</v>
      </c>
      <c r="W11" s="2" t="s">
        <v>5</v>
      </c>
      <c r="X11" s="2" t="s">
        <v>6</v>
      </c>
    </row>
    <row r="12" spans="2:29" x14ac:dyDescent="0.2">
      <c r="B12" s="17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6"/>
      <c r="O12" s="15">
        <f>T17</f>
        <v>0</v>
      </c>
      <c r="P12" s="16">
        <f>U17</f>
        <v>700</v>
      </c>
      <c r="Q12" s="1"/>
      <c r="R12" s="18"/>
      <c r="T12" s="3"/>
      <c r="U12" s="3"/>
      <c r="V12" s="3"/>
      <c r="W12" s="3"/>
      <c r="X12" s="3"/>
    </row>
    <row r="13" spans="2:29" x14ac:dyDescent="0.2">
      <c r="B13" s="17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6"/>
      <c r="O13" s="15">
        <f t="shared" ref="O13:P28" si="0">T18</f>
        <v>3.1578900000000001</v>
      </c>
      <c r="P13" s="16">
        <f t="shared" si="0"/>
        <v>645</v>
      </c>
      <c r="Q13" s="1"/>
      <c r="R13" s="18"/>
      <c r="T13" s="3"/>
      <c r="U13" s="3"/>
      <c r="V13" s="3"/>
      <c r="W13" s="3"/>
      <c r="X13" s="3"/>
    </row>
    <row r="14" spans="2:29" x14ac:dyDescent="0.2">
      <c r="B14" s="17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5">
        <f t="shared" si="0"/>
        <v>6.6666600000000003</v>
      </c>
      <c r="P14" s="16">
        <f t="shared" si="0"/>
        <v>600</v>
      </c>
      <c r="Q14" s="1"/>
      <c r="R14" s="18"/>
      <c r="T14" s="3"/>
      <c r="U14" s="3"/>
      <c r="V14" s="3"/>
      <c r="W14" s="3"/>
      <c r="X14" s="3"/>
      <c r="AA14">
        <f>112/SUM(AA17:AA35)</f>
        <v>844.78496176301508</v>
      </c>
    </row>
    <row r="15" spans="2:29" x14ac:dyDescent="0.2">
      <c r="B15" s="17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5">
        <f t="shared" si="0"/>
        <v>10.526311</v>
      </c>
      <c r="P15" s="16">
        <f t="shared" si="0"/>
        <v>551.41699200000005</v>
      </c>
      <c r="Q15" s="1"/>
      <c r="R15" s="18"/>
      <c r="T15" s="3" t="s">
        <v>8</v>
      </c>
      <c r="U15" s="3"/>
      <c r="V15" s="3"/>
      <c r="W15" s="3"/>
      <c r="X15" s="3"/>
      <c r="Z15" t="s">
        <v>12</v>
      </c>
    </row>
    <row r="16" spans="2:29" x14ac:dyDescent="0.2">
      <c r="B16" s="17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5">
        <f t="shared" si="0"/>
        <v>14.736841</v>
      </c>
      <c r="P16" s="16">
        <f t="shared" si="0"/>
        <v>293.67001299999998</v>
      </c>
      <c r="Q16" s="4"/>
      <c r="R16" s="18"/>
      <c r="T16" t="s">
        <v>0</v>
      </c>
      <c r="U16" t="s">
        <v>1</v>
      </c>
      <c r="V16" t="s">
        <v>9</v>
      </c>
      <c r="W16" t="s">
        <v>10</v>
      </c>
      <c r="X16" t="s">
        <v>11</v>
      </c>
      <c r="Z16" t="s">
        <v>13</v>
      </c>
      <c r="AA16" t="s">
        <v>14</v>
      </c>
      <c r="AB16" t="s">
        <v>15</v>
      </c>
      <c r="AC16" s="9" t="s">
        <v>16</v>
      </c>
    </row>
    <row r="17" spans="2:29" x14ac:dyDescent="0.2">
      <c r="B17" s="17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5">
        <f t="shared" si="0"/>
        <v>19.298241000000001</v>
      </c>
      <c r="P17" s="16">
        <f t="shared" si="0"/>
        <v>473.50100700000002</v>
      </c>
      <c r="Q17" s="5"/>
      <c r="R17" s="18"/>
      <c r="T17">
        <v>0</v>
      </c>
      <c r="U17">
        <v>700</v>
      </c>
      <c r="V17">
        <v>5670.2202150000003</v>
      </c>
      <c r="W17">
        <v>1.83188</v>
      </c>
      <c r="X17">
        <v>12.310021000000001</v>
      </c>
      <c r="Z17">
        <f>T18-T17</f>
        <v>3.1578900000000001</v>
      </c>
      <c r="AA17">
        <f>Z17/U17</f>
        <v>4.5112714285714291E-3</v>
      </c>
      <c r="AB17" t="e">
        <f>SUM(Z17:Z37)/SUM(AA17:AA37)</f>
        <v>#DIV/0!</v>
      </c>
      <c r="AC17" t="e">
        <f>SUM(Z23:Z39)/SUM(AA23:AA39)</f>
        <v>#DIV/0!</v>
      </c>
    </row>
    <row r="18" spans="2:29" x14ac:dyDescent="0.2">
      <c r="B18" s="17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5">
        <f t="shared" si="0"/>
        <v>24.210519999999999</v>
      </c>
      <c r="P18" s="16">
        <f t="shared" si="0"/>
        <v>904.86999500000002</v>
      </c>
      <c r="Q18" s="5"/>
      <c r="R18" s="18"/>
      <c r="T18">
        <v>3.1578900000000001</v>
      </c>
      <c r="U18">
        <v>645</v>
      </c>
      <c r="V18">
        <v>5696.6499020000001</v>
      </c>
      <c r="W18">
        <v>1.83188</v>
      </c>
      <c r="X18">
        <v>9.4859209999999994</v>
      </c>
      <c r="Z18">
        <f t="shared" ref="Z18:Z39" si="1">T19-T18</f>
        <v>3.5087700000000002</v>
      </c>
      <c r="AA18">
        <f t="shared" ref="AA18:AA39" si="2">Z18/U18</f>
        <v>5.4399534883720936E-3</v>
      </c>
    </row>
    <row r="19" spans="2:29" x14ac:dyDescent="0.2">
      <c r="B19" s="17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5">
        <f t="shared" si="0"/>
        <v>29.473680999999999</v>
      </c>
      <c r="P19" s="16">
        <f t="shared" si="0"/>
        <v>1167.459961</v>
      </c>
      <c r="Q19" s="5"/>
      <c r="R19" s="18"/>
      <c r="T19">
        <v>6.6666600000000003</v>
      </c>
      <c r="U19">
        <v>600</v>
      </c>
      <c r="V19">
        <v>5519.6298829999996</v>
      </c>
      <c r="W19">
        <v>1.83188</v>
      </c>
      <c r="X19">
        <v>7.5344670000000002</v>
      </c>
      <c r="Z19">
        <f t="shared" si="1"/>
        <v>3.8596509999999995</v>
      </c>
      <c r="AA19">
        <f t="shared" si="2"/>
        <v>6.4327516666666659E-3</v>
      </c>
    </row>
    <row r="20" spans="2:29" x14ac:dyDescent="0.2">
      <c r="B20" s="17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5">
        <f t="shared" si="0"/>
        <v>35.087712000000003</v>
      </c>
      <c r="P20" s="16">
        <f t="shared" si="0"/>
        <v>1269.2700199999999</v>
      </c>
      <c r="Q20" s="5"/>
      <c r="R20" s="18"/>
      <c r="T20">
        <v>10.526311</v>
      </c>
      <c r="U20">
        <v>551.41699200000005</v>
      </c>
      <c r="V20">
        <v>4875.3100590000004</v>
      </c>
      <c r="W20">
        <v>1.7972600000000001</v>
      </c>
      <c r="X20">
        <v>5.7579200000000004</v>
      </c>
      <c r="Z20">
        <f t="shared" si="1"/>
        <v>4.2105300000000003</v>
      </c>
      <c r="AA20">
        <f t="shared" si="2"/>
        <v>7.6358365104570447E-3</v>
      </c>
    </row>
    <row r="21" spans="2:29" x14ac:dyDescent="0.2">
      <c r="B21" s="17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5">
        <f t="shared" si="0"/>
        <v>41.052621000000002</v>
      </c>
      <c r="P21" s="16">
        <f t="shared" si="0"/>
        <v>1240.599976</v>
      </c>
      <c r="Q21" s="5"/>
      <c r="R21" s="18"/>
      <c r="T21">
        <v>14.736841</v>
      </c>
      <c r="U21">
        <v>293.67001299999998</v>
      </c>
      <c r="V21">
        <v>4632.2001950000003</v>
      </c>
      <c r="W21">
        <v>1.79769</v>
      </c>
      <c r="X21">
        <v>0.77421700000000004</v>
      </c>
      <c r="Z21">
        <f t="shared" si="1"/>
        <v>4.5614000000000008</v>
      </c>
      <c r="AA21">
        <f t="shared" si="2"/>
        <v>1.5532399625698252E-2</v>
      </c>
    </row>
    <row r="22" spans="2:29" x14ac:dyDescent="0.2">
      <c r="B22" s="17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5">
        <f t="shared" si="0"/>
        <v>47.368411000000002</v>
      </c>
      <c r="P22" s="16">
        <f t="shared" si="0"/>
        <v>1227.780029</v>
      </c>
      <c r="Q22" s="5"/>
      <c r="R22" s="18"/>
      <c r="T22">
        <v>19.298241000000001</v>
      </c>
      <c r="U22">
        <v>473.50100700000002</v>
      </c>
      <c r="V22">
        <v>4754.419922</v>
      </c>
      <c r="W22">
        <v>1.7966299999999999</v>
      </c>
      <c r="X22">
        <v>3.5446010000000001</v>
      </c>
      <c r="Z22">
        <f t="shared" si="1"/>
        <v>4.9122789999999981</v>
      </c>
      <c r="AA22">
        <f t="shared" si="2"/>
        <v>1.0374379203801774E-2</v>
      </c>
    </row>
    <row r="23" spans="2:29" x14ac:dyDescent="0.2">
      <c r="B23" s="17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5">
        <f t="shared" si="0"/>
        <v>54.035082000000003</v>
      </c>
      <c r="P23" s="16">
        <f t="shared" si="0"/>
        <v>1183.9399410000001</v>
      </c>
      <c r="Q23" s="5"/>
      <c r="R23" s="18"/>
      <c r="T23">
        <v>24.210519999999999</v>
      </c>
      <c r="U23">
        <v>904.86999500000002</v>
      </c>
      <c r="V23">
        <v>5166.419922</v>
      </c>
      <c r="W23">
        <v>1.8088500000000001</v>
      </c>
      <c r="X23">
        <v>27.881536000000001</v>
      </c>
      <c r="Z23">
        <f t="shared" si="1"/>
        <v>5.2631610000000002</v>
      </c>
      <c r="AA23">
        <f t="shared" si="2"/>
        <v>5.8164830628514765E-3</v>
      </c>
    </row>
    <row r="24" spans="2:29" x14ac:dyDescent="0.2">
      <c r="B24" s="17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5">
        <f t="shared" si="0"/>
        <v>61.052632000000003</v>
      </c>
      <c r="P24" s="16">
        <f t="shared" si="0"/>
        <v>1155.6899410000001</v>
      </c>
      <c r="Q24" s="5"/>
      <c r="R24" s="18"/>
      <c r="T24">
        <v>29.473680999999999</v>
      </c>
      <c r="U24">
        <v>1167.459961</v>
      </c>
      <c r="V24">
        <v>5458.6601559999999</v>
      </c>
      <c r="W24">
        <v>1.82148</v>
      </c>
      <c r="X24">
        <v>62.765889999999999</v>
      </c>
      <c r="Z24">
        <f t="shared" si="1"/>
        <v>5.6140310000000042</v>
      </c>
      <c r="AA24">
        <f t="shared" si="2"/>
        <v>4.808756777569697E-3</v>
      </c>
    </row>
    <row r="25" spans="2:29" x14ac:dyDescent="0.2">
      <c r="B25" s="17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5">
        <f t="shared" si="0"/>
        <v>68.421051000000006</v>
      </c>
      <c r="P25" s="16">
        <f t="shared" si="0"/>
        <v>1247.4300539999999</v>
      </c>
      <c r="Q25" s="5"/>
      <c r="R25" s="18"/>
      <c r="T25">
        <v>35.087712000000003</v>
      </c>
      <c r="U25">
        <v>1269.2700199999999</v>
      </c>
      <c r="V25">
        <v>5600.3701170000004</v>
      </c>
      <c r="W25">
        <v>1.8324199999999999</v>
      </c>
      <c r="X25">
        <v>81.915694000000002</v>
      </c>
      <c r="Z25">
        <f t="shared" si="1"/>
        <v>5.9649089999999987</v>
      </c>
      <c r="AA25">
        <f t="shared" si="2"/>
        <v>4.6994799420221074E-3</v>
      </c>
    </row>
    <row r="26" spans="2:29" x14ac:dyDescent="0.2">
      <c r="B26" s="17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5">
        <f t="shared" si="0"/>
        <v>76.140351999999993</v>
      </c>
      <c r="P26" s="16">
        <f t="shared" si="0"/>
        <v>1362.170044</v>
      </c>
      <c r="Q26" s="5"/>
      <c r="R26" s="18"/>
      <c r="T26">
        <v>41.052621000000002</v>
      </c>
      <c r="U26">
        <v>1240.599976</v>
      </c>
      <c r="V26">
        <v>5601.5498049999997</v>
      </c>
      <c r="W26">
        <v>1.8384199999999999</v>
      </c>
      <c r="X26">
        <v>76.167124999999999</v>
      </c>
      <c r="Z26">
        <f t="shared" si="1"/>
        <v>6.3157899999999998</v>
      </c>
      <c r="AA26">
        <f t="shared" si="2"/>
        <v>5.0909157844446062E-3</v>
      </c>
    </row>
    <row r="27" spans="2:29" x14ac:dyDescent="0.2">
      <c r="B27" s="17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5">
        <f t="shared" si="0"/>
        <v>84.210530000000006</v>
      </c>
      <c r="P27" s="16">
        <f t="shared" si="0"/>
        <v>1498.5</v>
      </c>
      <c r="Q27" s="5"/>
      <c r="R27" s="18"/>
      <c r="T27">
        <v>47.368411000000002</v>
      </c>
      <c r="U27">
        <v>1227.780029</v>
      </c>
      <c r="V27">
        <v>5615.6601559999999</v>
      </c>
      <c r="W27">
        <v>1.84992</v>
      </c>
      <c r="X27">
        <v>73.688643999999996</v>
      </c>
      <c r="Z27">
        <f t="shared" si="1"/>
        <v>6.6666710000000009</v>
      </c>
      <c r="AA27">
        <f t="shared" si="2"/>
        <v>5.4298578267557088E-3</v>
      </c>
    </row>
    <row r="28" spans="2:29" x14ac:dyDescent="0.2">
      <c r="B28" s="17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5">
        <f t="shared" si="0"/>
        <v>92.631585999999999</v>
      </c>
      <c r="P28" s="16">
        <f t="shared" si="0"/>
        <v>1597.0699460000001</v>
      </c>
      <c r="Q28" s="5"/>
      <c r="R28" s="18"/>
      <c r="T28">
        <v>54.035082000000003</v>
      </c>
      <c r="U28">
        <v>1183.9399410000001</v>
      </c>
      <c r="V28">
        <v>5584.169922</v>
      </c>
      <c r="W28">
        <v>1.85727</v>
      </c>
      <c r="X28">
        <v>65.631330000000005</v>
      </c>
      <c r="Z28">
        <f t="shared" si="1"/>
        <v>7.01755</v>
      </c>
      <c r="AA28">
        <f t="shared" si="2"/>
        <v>5.9272854618560413E-3</v>
      </c>
    </row>
    <row r="29" spans="2:29" x14ac:dyDescent="0.2">
      <c r="B29" s="17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5">
        <f t="shared" ref="O29:P31" si="3">T34</f>
        <v>101.40351200000001</v>
      </c>
      <c r="P29" s="16">
        <f t="shared" si="3"/>
        <v>1689.1899410000001</v>
      </c>
      <c r="Q29" s="5"/>
      <c r="R29" s="18"/>
      <c r="T29">
        <v>61.052632000000003</v>
      </c>
      <c r="U29">
        <v>1155.6899410000001</v>
      </c>
      <c r="V29">
        <v>5557.25</v>
      </c>
      <c r="W29">
        <v>1.8622799999999999</v>
      </c>
      <c r="X29">
        <v>60.772753000000002</v>
      </c>
      <c r="Z29">
        <f t="shared" si="1"/>
        <v>7.3684190000000029</v>
      </c>
      <c r="AA29">
        <f t="shared" si="2"/>
        <v>6.3757749709443933E-3</v>
      </c>
    </row>
    <row r="30" spans="2:29" x14ac:dyDescent="0.2">
      <c r="B30" s="17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5">
        <f t="shared" si="3"/>
        <v>110.526308</v>
      </c>
      <c r="P30" s="16">
        <f t="shared" si="3"/>
        <v>1790.030029</v>
      </c>
      <c r="Q30" s="5"/>
      <c r="R30" s="18"/>
      <c r="T30">
        <v>68.421051000000006</v>
      </c>
      <c r="U30">
        <v>1247.4300539999999</v>
      </c>
      <c r="V30">
        <v>5652.7299800000001</v>
      </c>
      <c r="W30">
        <v>1.87473</v>
      </c>
      <c r="X30">
        <v>77.510649000000001</v>
      </c>
      <c r="Z30">
        <f t="shared" si="1"/>
        <v>7.7193009999999873</v>
      </c>
      <c r="AA30">
        <f t="shared" si="2"/>
        <v>6.1881633966147714E-3</v>
      </c>
    </row>
    <row r="31" spans="2:29" x14ac:dyDescent="0.2">
      <c r="B31" s="17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5">
        <v>120</v>
      </c>
      <c r="P31" s="16">
        <f t="shared" si="3"/>
        <v>1878.0200199999999</v>
      </c>
      <c r="Q31" s="5"/>
      <c r="R31" s="18"/>
      <c r="T31">
        <v>76.140351999999993</v>
      </c>
      <c r="U31">
        <v>1362.170044</v>
      </c>
      <c r="V31">
        <v>5767.2597660000001</v>
      </c>
      <c r="W31">
        <v>1.885</v>
      </c>
      <c r="X31">
        <v>102.58069</v>
      </c>
      <c r="Z31">
        <f t="shared" si="1"/>
        <v>8.0701780000000127</v>
      </c>
      <c r="AA31">
        <f t="shared" si="2"/>
        <v>5.9245011557455844E-3</v>
      </c>
    </row>
    <row r="32" spans="2:29" x14ac:dyDescent="0.2">
      <c r="B32" s="17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1"/>
      <c r="P32" s="5"/>
      <c r="Q32" s="5"/>
      <c r="R32" s="18"/>
      <c r="T32">
        <v>84.210530000000006</v>
      </c>
      <c r="U32">
        <v>1498.5</v>
      </c>
      <c r="V32">
        <v>5901.7998049999997</v>
      </c>
      <c r="W32">
        <v>1.89361</v>
      </c>
      <c r="X32">
        <v>138.99321599999999</v>
      </c>
      <c r="Z32">
        <f t="shared" si="1"/>
        <v>8.421055999999993</v>
      </c>
      <c r="AA32">
        <f t="shared" si="2"/>
        <v>5.6196569903236527E-3</v>
      </c>
    </row>
    <row r="33" spans="2:27" x14ac:dyDescent="0.2">
      <c r="B33" s="17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1"/>
      <c r="P33" s="5"/>
      <c r="Q33" s="1"/>
      <c r="R33" s="18"/>
      <c r="T33">
        <v>92.631585999999999</v>
      </c>
      <c r="U33">
        <v>1597.0699460000001</v>
      </c>
      <c r="V33">
        <v>5992.4702150000003</v>
      </c>
      <c r="W33">
        <v>1.8958600000000001</v>
      </c>
      <c r="X33">
        <v>170.257282</v>
      </c>
      <c r="Z33">
        <f t="shared" si="1"/>
        <v>8.7719260000000077</v>
      </c>
      <c r="AA33">
        <f t="shared" si="2"/>
        <v>5.4925120981520288E-3</v>
      </c>
    </row>
    <row r="34" spans="2:27" x14ac:dyDescent="0.2">
      <c r="B34" s="17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1"/>
      <c r="P34" s="5"/>
      <c r="Q34" s="1"/>
      <c r="R34" s="18"/>
      <c r="T34">
        <v>101.40351200000001</v>
      </c>
      <c r="U34">
        <v>1689.1899410000001</v>
      </c>
      <c r="V34">
        <v>6075.8999020000001</v>
      </c>
      <c r="W34">
        <v>1.8958600000000001</v>
      </c>
      <c r="X34">
        <v>203.54847899999999</v>
      </c>
      <c r="Z34">
        <f t="shared" si="1"/>
        <v>9.1227959999999939</v>
      </c>
      <c r="AA34">
        <f t="shared" si="2"/>
        <v>5.4006928283028372E-3</v>
      </c>
    </row>
    <row r="35" spans="2:27" x14ac:dyDescent="0.2">
      <c r="B35" s="17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8"/>
      <c r="T35">
        <v>110.526308</v>
      </c>
      <c r="U35">
        <v>1790.030029</v>
      </c>
      <c r="V35">
        <v>6169.6601559999999</v>
      </c>
      <c r="W35">
        <v>1.8958600000000001</v>
      </c>
      <c r="X35">
        <v>244.83013199999999</v>
      </c>
      <c r="Z35">
        <f>T36-T35</f>
        <v>28.421104000000014</v>
      </c>
      <c r="AA35">
        <f>Z35/U35</f>
        <v>1.5877445372174823E-2</v>
      </c>
    </row>
    <row r="36" spans="2:27" x14ac:dyDescent="0.2">
      <c r="B36" s="17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8"/>
      <c r="T36">
        <v>138.94741200000001</v>
      </c>
      <c r="U36">
        <v>1878.0200199999999</v>
      </c>
      <c r="V36">
        <v>6255.5</v>
      </c>
      <c r="W36">
        <v>1.8958600000000001</v>
      </c>
      <c r="X36">
        <v>285.25550399999997</v>
      </c>
      <c r="Z36">
        <f t="shared" si="1"/>
        <v>-138.94741200000001</v>
      </c>
      <c r="AA36">
        <f t="shared" si="2"/>
        <v>-7.3986118635732123E-2</v>
      </c>
    </row>
    <row r="37" spans="2:27" x14ac:dyDescent="0.2">
      <c r="B37" s="17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9"/>
      <c r="Z37">
        <f t="shared" si="1"/>
        <v>0</v>
      </c>
      <c r="AA37" t="e">
        <f t="shared" si="2"/>
        <v>#DIV/0!</v>
      </c>
    </row>
    <row r="38" spans="2:27" x14ac:dyDescent="0.2">
      <c r="B38" s="17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8"/>
      <c r="Z38">
        <f t="shared" si="1"/>
        <v>0</v>
      </c>
      <c r="AA38" t="e">
        <f t="shared" si="2"/>
        <v>#DIV/0!</v>
      </c>
    </row>
    <row r="39" spans="2:27" x14ac:dyDescent="0.2">
      <c r="B39" s="17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8"/>
      <c r="Z39">
        <f t="shared" si="1"/>
        <v>0</v>
      </c>
      <c r="AA39" t="e">
        <f t="shared" si="2"/>
        <v>#DIV/0!</v>
      </c>
    </row>
    <row r="40" spans="2:27" x14ac:dyDescent="0.2">
      <c r="B40" s="17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8"/>
    </row>
    <row r="41" spans="2:27" x14ac:dyDescent="0.2">
      <c r="B41" s="17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8"/>
    </row>
    <row r="42" spans="2:27" x14ac:dyDescent="0.2">
      <c r="B42" s="17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8"/>
    </row>
    <row r="43" spans="2:27" x14ac:dyDescent="0.2">
      <c r="B43" s="17"/>
      <c r="C43" s="1"/>
      <c r="D43" s="1"/>
      <c r="E43" s="1"/>
      <c r="F43" s="1"/>
      <c r="G43" s="1"/>
      <c r="H43" s="1"/>
      <c r="I43" s="8"/>
      <c r="J43" s="10"/>
      <c r="K43" s="1"/>
      <c r="L43" s="1"/>
      <c r="M43" s="1"/>
      <c r="N43" s="1"/>
      <c r="O43" s="1"/>
      <c r="P43" s="1"/>
      <c r="Q43" s="1"/>
      <c r="R43" s="18"/>
    </row>
    <row r="44" spans="2:27" x14ac:dyDescent="0.2">
      <c r="B44" s="17"/>
      <c r="C44" s="1"/>
      <c r="D44" s="1"/>
      <c r="E44" s="1"/>
      <c r="F44" s="1"/>
      <c r="G44" s="1"/>
      <c r="H44" s="1"/>
      <c r="I44" s="8"/>
      <c r="J44" s="7"/>
      <c r="K44" s="1"/>
      <c r="L44" s="1"/>
      <c r="M44" s="1"/>
      <c r="N44" s="1"/>
      <c r="O44" s="1"/>
      <c r="P44" s="1"/>
      <c r="Q44" s="1"/>
      <c r="R44" s="18"/>
      <c r="S44" s="1"/>
      <c r="T44" s="1"/>
      <c r="U44" s="1"/>
    </row>
    <row r="45" spans="2:27" x14ac:dyDescent="0.2">
      <c r="B45" s="17"/>
      <c r="C45" s="12"/>
      <c r="D45" s="1"/>
      <c r="E45" s="1"/>
      <c r="F45" s="12"/>
      <c r="G45" s="1"/>
      <c r="H45" s="12"/>
      <c r="I45" s="12"/>
      <c r="J45" s="13"/>
      <c r="K45" s="1"/>
      <c r="L45" s="1"/>
      <c r="M45" s="1"/>
      <c r="N45" s="1"/>
      <c r="O45" s="1"/>
      <c r="P45" s="1"/>
      <c r="Q45" s="1"/>
      <c r="R45" s="18"/>
      <c r="S45" s="1"/>
      <c r="T45" s="1"/>
      <c r="U45" s="1"/>
    </row>
    <row r="46" spans="2:27" x14ac:dyDescent="0.2">
      <c r="B46" s="17"/>
      <c r="C46" s="12"/>
      <c r="D46" s="1"/>
      <c r="E46" s="1"/>
      <c r="F46" s="12"/>
      <c r="G46" s="1"/>
      <c r="H46" s="12"/>
      <c r="I46" s="12"/>
      <c r="J46" s="13"/>
      <c r="K46" s="1"/>
      <c r="L46" s="1"/>
      <c r="M46" s="1"/>
      <c r="N46" s="1"/>
      <c r="O46" s="1"/>
      <c r="P46" s="1"/>
      <c r="Q46" s="1"/>
      <c r="R46" s="18"/>
      <c r="S46" s="1"/>
      <c r="T46" s="1"/>
      <c r="U46" s="1"/>
    </row>
    <row r="47" spans="2:27" x14ac:dyDescent="0.2">
      <c r="B47" s="17"/>
      <c r="C47" s="12"/>
      <c r="D47" s="1"/>
      <c r="E47" s="1"/>
      <c r="F47" s="12"/>
      <c r="G47" s="1"/>
      <c r="H47" s="12"/>
      <c r="I47" s="12"/>
      <c r="J47" s="13"/>
      <c r="K47" s="1"/>
      <c r="L47" s="1"/>
      <c r="M47" s="1"/>
      <c r="N47" s="1"/>
      <c r="O47" s="1"/>
      <c r="P47" s="1"/>
      <c r="Q47" s="1"/>
      <c r="R47" s="18"/>
      <c r="S47" s="1"/>
      <c r="T47" s="1"/>
      <c r="U47" s="1"/>
    </row>
    <row r="48" spans="2:27" ht="9" customHeight="1" thickBot="1" x14ac:dyDescent="0.25">
      <c r="B48" s="32"/>
      <c r="C48" s="33"/>
      <c r="D48" s="34"/>
      <c r="E48" s="35"/>
      <c r="F48" s="36"/>
      <c r="G48" s="21"/>
      <c r="H48" s="22"/>
      <c r="I48" s="22"/>
      <c r="J48" s="23"/>
      <c r="K48" s="24"/>
      <c r="L48" s="21"/>
      <c r="M48" s="46"/>
      <c r="N48" s="46"/>
      <c r="O48" s="46"/>
      <c r="P48" s="46"/>
      <c r="Q48" s="46"/>
      <c r="R48" s="47"/>
      <c r="S48" s="1"/>
      <c r="T48" s="1"/>
      <c r="U48" s="1"/>
    </row>
    <row r="49" spans="14:21" x14ac:dyDescent="0.2">
      <c r="N49" s="14"/>
      <c r="O49" s="1"/>
      <c r="P49" s="1"/>
      <c r="Q49" s="14"/>
      <c r="R49" s="1"/>
      <c r="S49" s="14"/>
      <c r="T49" s="12"/>
      <c r="U49" s="1"/>
    </row>
    <row r="50" spans="14:21" x14ac:dyDescent="0.2">
      <c r="N50" s="1"/>
      <c r="O50" s="1"/>
      <c r="P50" s="1"/>
      <c r="Q50" s="1"/>
      <c r="R50" s="1"/>
      <c r="S50" s="1"/>
      <c r="T50" s="1"/>
      <c r="U50" s="1"/>
    </row>
    <row r="51" spans="14:21" x14ac:dyDescent="0.2">
      <c r="N51" s="1"/>
      <c r="O51" s="1"/>
      <c r="P51" s="1"/>
      <c r="Q51" s="1"/>
      <c r="R51" s="1"/>
      <c r="S51" s="1"/>
      <c r="T51" s="1"/>
      <c r="U51" s="1"/>
    </row>
    <row r="52" spans="14:21" x14ac:dyDescent="0.2">
      <c r="N52" s="1"/>
      <c r="O52" s="1"/>
      <c r="P52" s="1"/>
      <c r="Q52" s="1"/>
      <c r="R52" s="1"/>
      <c r="S52" s="1"/>
      <c r="T52" s="1"/>
      <c r="U52" s="1"/>
    </row>
    <row r="53" spans="14:21" x14ac:dyDescent="0.2">
      <c r="N53" s="1"/>
      <c r="O53" s="1"/>
      <c r="P53" s="1"/>
      <c r="Q53" s="1"/>
      <c r="R53" s="1"/>
      <c r="S53" s="1"/>
      <c r="T53" s="1"/>
      <c r="U53" s="1"/>
    </row>
    <row r="54" spans="14:21" x14ac:dyDescent="0.2">
      <c r="N54" s="1"/>
      <c r="O54" s="1"/>
      <c r="P54" s="1"/>
      <c r="Q54" s="1"/>
      <c r="R54" s="1"/>
      <c r="S54" s="1"/>
    </row>
  </sheetData>
  <mergeCells count="3">
    <mergeCell ref="B7:R7"/>
    <mergeCell ref="O10:P10"/>
    <mergeCell ref="M48:R48"/>
  </mergeCells>
  <printOptions horizontalCentered="1" verticalCentered="1"/>
  <pageMargins left="0.5" right="0.5" top="0.5" bottom="0.5" header="0.5" footer="0.5"/>
  <pageSetup scale="92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B8506B-86E5-4FE7-9A9B-6AF2E5CFCD7D}">
  <sheetPr>
    <pageSetUpPr fitToPage="1"/>
  </sheetPr>
  <dimension ref="B2:AC54"/>
  <sheetViews>
    <sheetView view="pageBreakPreview" topLeftCell="A7" zoomScaleNormal="100" zoomScaleSheetLayoutView="100" workbookViewId="0">
      <selection activeCell="B43" sqref="B43:M45"/>
    </sheetView>
  </sheetViews>
  <sheetFormatPr defaultRowHeight="12.75" x14ac:dyDescent="0.2"/>
  <cols>
    <col min="2" max="2" width="8" customWidth="1"/>
    <col min="3" max="3" width="6.5703125" customWidth="1"/>
    <col min="4" max="4" width="0.7109375" customWidth="1"/>
    <col min="5" max="5" width="6.140625" customWidth="1"/>
    <col min="6" max="6" width="9.140625" customWidth="1"/>
    <col min="7" max="7" width="0.7109375" customWidth="1"/>
    <col min="8" max="10" width="8.28515625" customWidth="1"/>
    <col min="11" max="11" width="8.42578125" customWidth="1"/>
    <col min="12" max="12" width="0.7109375" customWidth="1"/>
    <col min="13" max="13" width="8.7109375" customWidth="1"/>
    <col min="14" max="14" width="10.5703125" customWidth="1"/>
    <col min="15" max="15" width="18.7109375" customWidth="1"/>
    <col min="16" max="16" width="20.28515625" customWidth="1"/>
    <col min="17" max="17" width="0.42578125" customWidth="1"/>
    <col min="18" max="18" width="12" customWidth="1"/>
    <col min="20" max="20" width="13.140625" customWidth="1"/>
    <col min="21" max="21" width="15.42578125" customWidth="1"/>
    <col min="22" max="22" width="14" customWidth="1"/>
    <col min="23" max="23" width="12.85546875" customWidth="1"/>
    <col min="24" max="24" width="9.5703125" customWidth="1"/>
  </cols>
  <sheetData>
    <row r="2" spans="2:29" ht="13.5" thickBot="1" x14ac:dyDescent="0.25"/>
    <row r="3" spans="2:29" ht="19.5" customHeight="1" x14ac:dyDescent="0.25">
      <c r="B3" s="31" t="s">
        <v>17</v>
      </c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  <c r="P3" s="28"/>
      <c r="Q3" s="28"/>
      <c r="R3" s="29"/>
    </row>
    <row r="4" spans="2:29" ht="15" x14ac:dyDescent="0.2">
      <c r="B4" s="27" t="s">
        <v>19</v>
      </c>
      <c r="C4" s="25"/>
      <c r="D4" s="25"/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6"/>
    </row>
    <row r="5" spans="2:29" ht="15" x14ac:dyDescent="0.2">
      <c r="B5" s="27" t="s">
        <v>18</v>
      </c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6"/>
    </row>
    <row r="6" spans="2:29" ht="10.5" customHeight="1" x14ac:dyDescent="0.2">
      <c r="B6" s="27"/>
      <c r="C6" s="25"/>
      <c r="D6" s="25"/>
      <c r="E6" s="25"/>
      <c r="F6" s="25"/>
      <c r="G6" s="25"/>
      <c r="H6" s="25"/>
      <c r="I6" s="25"/>
      <c r="J6" s="25"/>
      <c r="K6" s="25"/>
      <c r="L6" s="25"/>
      <c r="M6" s="25"/>
      <c r="N6" s="25"/>
      <c r="O6" s="25"/>
      <c r="P6" s="25"/>
      <c r="Q6" s="25"/>
      <c r="R6" s="26"/>
    </row>
    <row r="7" spans="2:29" ht="15.75" x14ac:dyDescent="0.25">
      <c r="B7" s="41" t="s">
        <v>22</v>
      </c>
      <c r="C7" s="42"/>
      <c r="D7" s="42"/>
      <c r="E7" s="42"/>
      <c r="F7" s="42"/>
      <c r="G7" s="42"/>
      <c r="H7" s="42"/>
      <c r="I7" s="42"/>
      <c r="J7" s="42"/>
      <c r="K7" s="42"/>
      <c r="L7" s="42"/>
      <c r="M7" s="42"/>
      <c r="N7" s="42"/>
      <c r="O7" s="42"/>
      <c r="P7" s="42"/>
      <c r="Q7" s="42"/>
      <c r="R7" s="43"/>
    </row>
    <row r="8" spans="2:29" ht="15.75" x14ac:dyDescent="0.25">
      <c r="B8" s="37"/>
      <c r="C8" s="25"/>
      <c r="D8" s="25"/>
      <c r="E8" s="25"/>
      <c r="F8" s="25"/>
      <c r="G8" s="25"/>
      <c r="H8" s="25"/>
      <c r="I8" s="25"/>
      <c r="J8" s="25"/>
      <c r="K8" s="25"/>
      <c r="L8" s="25"/>
      <c r="M8" s="25"/>
      <c r="N8" s="25"/>
      <c r="O8" s="25"/>
      <c r="P8" s="25"/>
      <c r="Q8" s="25"/>
      <c r="R8" s="26"/>
    </row>
    <row r="9" spans="2:29" x14ac:dyDescent="0.2">
      <c r="B9" s="17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8"/>
    </row>
    <row r="10" spans="2:29" x14ac:dyDescent="0.2">
      <c r="B10" s="17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7"/>
      <c r="O10" s="44" t="s">
        <v>7</v>
      </c>
      <c r="P10" s="45"/>
      <c r="Q10" s="1"/>
      <c r="R10" s="18"/>
    </row>
    <row r="11" spans="2:29" ht="15" x14ac:dyDescent="0.2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6"/>
      <c r="O11" s="38" t="s">
        <v>0</v>
      </c>
      <c r="P11" s="38" t="s">
        <v>1</v>
      </c>
      <c r="Q11" s="1"/>
      <c r="R11" s="18"/>
      <c r="T11" s="2" t="s">
        <v>2</v>
      </c>
      <c r="U11" s="2" t="s">
        <v>3</v>
      </c>
      <c r="V11" s="2" t="s">
        <v>4</v>
      </c>
      <c r="W11" s="2" t="s">
        <v>5</v>
      </c>
      <c r="X11" s="2" t="s">
        <v>6</v>
      </c>
    </row>
    <row r="12" spans="2:29" x14ac:dyDescent="0.2">
      <c r="B12" s="17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6"/>
      <c r="O12" s="15">
        <f>T17</f>
        <v>0</v>
      </c>
      <c r="P12" s="16">
        <f>U17</f>
        <v>492.517292</v>
      </c>
      <c r="Q12" s="1"/>
      <c r="R12" s="18"/>
      <c r="T12" s="3"/>
      <c r="U12" s="3"/>
      <c r="V12" s="3"/>
      <c r="W12" s="3"/>
      <c r="X12" s="3"/>
    </row>
    <row r="13" spans="2:29" x14ac:dyDescent="0.2">
      <c r="B13" s="17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6"/>
      <c r="O13" s="15">
        <f t="shared" ref="O13:P28" si="0">T18</f>
        <v>3.1578949999999999</v>
      </c>
      <c r="P13" s="16">
        <f t="shared" si="0"/>
        <v>483.87071500000002</v>
      </c>
      <c r="Q13" s="1"/>
      <c r="R13" s="18"/>
      <c r="T13" s="3"/>
      <c r="U13" s="3"/>
      <c r="V13" s="3"/>
      <c r="W13" s="3"/>
      <c r="X13" s="3"/>
    </row>
    <row r="14" spans="2:29" x14ac:dyDescent="0.2">
      <c r="B14" s="17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5">
        <f t="shared" si="0"/>
        <v>6.6666670000000003</v>
      </c>
      <c r="P14" s="16">
        <f t="shared" si="0"/>
        <v>526.74138500000004</v>
      </c>
      <c r="Q14" s="1"/>
      <c r="R14" s="18"/>
      <c r="T14" s="3"/>
      <c r="U14" s="3"/>
      <c r="V14" s="3"/>
      <c r="W14" s="3"/>
      <c r="X14" s="3"/>
      <c r="AA14">
        <f>112/SUM(AA17:AA35)</f>
        <v>851.98929572764882</v>
      </c>
    </row>
    <row r="15" spans="2:29" x14ac:dyDescent="0.2">
      <c r="B15" s="17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5">
        <f t="shared" si="0"/>
        <v>10.526316</v>
      </c>
      <c r="P15" s="16">
        <f t="shared" si="0"/>
        <v>515.75797799999998</v>
      </c>
      <c r="Q15" s="1"/>
      <c r="R15" s="18"/>
      <c r="T15" s="3" t="s">
        <v>8</v>
      </c>
      <c r="U15" s="3"/>
      <c r="V15" s="3"/>
      <c r="W15" s="3"/>
      <c r="X15" s="3"/>
      <c r="Z15" t="s">
        <v>12</v>
      </c>
    </row>
    <row r="16" spans="2:29" x14ac:dyDescent="0.2">
      <c r="B16" s="17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5">
        <f t="shared" si="0"/>
        <v>14.736841999999999</v>
      </c>
      <c r="P16" s="16">
        <f t="shared" si="0"/>
        <v>535.65353200000004</v>
      </c>
      <c r="Q16" s="4"/>
      <c r="R16" s="18"/>
      <c r="T16" t="s">
        <v>0</v>
      </c>
      <c r="U16" t="s">
        <v>1</v>
      </c>
      <c r="V16" t="s">
        <v>9</v>
      </c>
      <c r="W16" t="s">
        <v>10</v>
      </c>
      <c r="X16" t="s">
        <v>11</v>
      </c>
      <c r="Z16" t="s">
        <v>13</v>
      </c>
      <c r="AA16" t="s">
        <v>14</v>
      </c>
      <c r="AB16" t="s">
        <v>15</v>
      </c>
      <c r="AC16" s="9" t="s">
        <v>16</v>
      </c>
    </row>
    <row r="17" spans="2:29" x14ac:dyDescent="0.2">
      <c r="B17" s="17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5">
        <f t="shared" si="0"/>
        <v>19.298245999999999</v>
      </c>
      <c r="P17" s="16">
        <f t="shared" si="0"/>
        <v>645.93833700000005</v>
      </c>
      <c r="Q17" s="5"/>
      <c r="R17" s="18"/>
      <c r="T17">
        <v>0</v>
      </c>
      <c r="U17">
        <v>492.517292</v>
      </c>
      <c r="V17">
        <v>4762.7067569999999</v>
      </c>
      <c r="W17">
        <v>1.7733559999999999</v>
      </c>
      <c r="X17">
        <v>4.0181649999999998</v>
      </c>
      <c r="Z17">
        <f>T18-T17</f>
        <v>3.1578949999999999</v>
      </c>
      <c r="AA17">
        <f>Z17/U17</f>
        <v>6.4117444225694313E-3</v>
      </c>
      <c r="AB17" t="e">
        <f>SUM(Z17:Z37)/SUM(AA17:AA37)</f>
        <v>#DIV/0!</v>
      </c>
      <c r="AC17" t="e">
        <f>SUM(Z23:Z39)/SUM(AA23:AA39)</f>
        <v>#DIV/0!</v>
      </c>
    </row>
    <row r="18" spans="2:29" x14ac:dyDescent="0.2">
      <c r="B18" s="17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5">
        <f t="shared" si="0"/>
        <v>24.210528</v>
      </c>
      <c r="P18" s="16">
        <f t="shared" si="0"/>
        <v>810.92685500000005</v>
      </c>
      <c r="Q18" s="5"/>
      <c r="R18" s="18"/>
      <c r="T18">
        <v>3.1578949999999999</v>
      </c>
      <c r="U18">
        <v>483.87071500000002</v>
      </c>
      <c r="V18">
        <v>4763.58223</v>
      </c>
      <c r="W18">
        <v>1.7733909999999999</v>
      </c>
      <c r="X18">
        <v>3.7977859999999999</v>
      </c>
      <c r="Z18">
        <f t="shared" ref="Z18:Z39" si="1">T19-T18</f>
        <v>3.5087720000000004</v>
      </c>
      <c r="AA18">
        <f t="shared" ref="AA18:AA39" si="2">Z18/U18</f>
        <v>7.2514659210156998E-3</v>
      </c>
    </row>
    <row r="19" spans="2:29" x14ac:dyDescent="0.2">
      <c r="B19" s="17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5">
        <f t="shared" si="0"/>
        <v>29.473685</v>
      </c>
      <c r="P19" s="16">
        <f t="shared" si="0"/>
        <v>893.31221600000003</v>
      </c>
      <c r="Q19" s="5"/>
      <c r="R19" s="18"/>
      <c r="T19">
        <v>6.6666670000000003</v>
      </c>
      <c r="U19">
        <v>526.74138500000004</v>
      </c>
      <c r="V19">
        <v>4818.9601899999998</v>
      </c>
      <c r="W19">
        <v>1.7790950000000001</v>
      </c>
      <c r="X19">
        <v>4.9767390000000002</v>
      </c>
      <c r="Z19">
        <f t="shared" si="1"/>
        <v>3.8596489999999992</v>
      </c>
      <c r="AA19">
        <f t="shared" si="2"/>
        <v>7.3274079271367651E-3</v>
      </c>
    </row>
    <row r="20" spans="2:29" x14ac:dyDescent="0.2">
      <c r="B20" s="17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5">
        <f t="shared" si="0"/>
        <v>35.087719999999997</v>
      </c>
      <c r="P20" s="16">
        <f t="shared" si="0"/>
        <v>985.89271299999996</v>
      </c>
      <c r="Q20" s="5"/>
      <c r="R20" s="18"/>
      <c r="T20">
        <v>10.526316</v>
      </c>
      <c r="U20">
        <v>515.75797799999998</v>
      </c>
      <c r="V20">
        <v>4815.4053690000001</v>
      </c>
      <c r="W20">
        <v>1.781296</v>
      </c>
      <c r="X20">
        <v>4.6537179999999996</v>
      </c>
      <c r="Z20">
        <f t="shared" si="1"/>
        <v>4.2105259999999998</v>
      </c>
      <c r="AA20">
        <f t="shared" si="2"/>
        <v>8.163763198249548E-3</v>
      </c>
    </row>
    <row r="21" spans="2:29" x14ac:dyDescent="0.2">
      <c r="B21" s="17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5">
        <f t="shared" si="0"/>
        <v>41.052632000000003</v>
      </c>
      <c r="P21" s="16">
        <f t="shared" si="0"/>
        <v>938.01146700000004</v>
      </c>
      <c r="Q21" s="5"/>
      <c r="R21" s="18"/>
      <c r="T21">
        <v>14.736841999999999</v>
      </c>
      <c r="U21">
        <v>535.65353200000004</v>
      </c>
      <c r="V21">
        <v>4839.3206600000003</v>
      </c>
      <c r="W21">
        <v>1.785752</v>
      </c>
      <c r="X21">
        <v>5.2498930000000001</v>
      </c>
      <c r="Z21">
        <f t="shared" si="1"/>
        <v>4.5614039999999996</v>
      </c>
      <c r="AA21">
        <f t="shared" si="2"/>
        <v>8.5155865265535095E-3</v>
      </c>
    </row>
    <row r="22" spans="2:29" x14ac:dyDescent="0.2">
      <c r="B22" s="17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5">
        <f t="shared" si="0"/>
        <v>47.368422000000002</v>
      </c>
      <c r="P22" s="16">
        <f t="shared" si="0"/>
        <v>964.835465</v>
      </c>
      <c r="Q22" s="5"/>
      <c r="R22" s="18"/>
      <c r="T22">
        <v>19.298245999999999</v>
      </c>
      <c r="U22">
        <v>645.93833700000005</v>
      </c>
      <c r="V22">
        <v>4953.0258180000001</v>
      </c>
      <c r="W22">
        <v>1.7951760000000001</v>
      </c>
      <c r="X22">
        <v>9.5299390000000006</v>
      </c>
      <c r="Z22">
        <f t="shared" si="1"/>
        <v>4.9122820000000011</v>
      </c>
      <c r="AA22">
        <f t="shared" si="2"/>
        <v>7.6048776154309617E-3</v>
      </c>
    </row>
    <row r="23" spans="2:29" x14ac:dyDescent="0.2">
      <c r="B23" s="17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5">
        <f t="shared" si="0"/>
        <v>54.035089999999997</v>
      </c>
      <c r="P23" s="16">
        <f t="shared" si="0"/>
        <v>1054.14319</v>
      </c>
      <c r="Q23" s="5"/>
      <c r="R23" s="18"/>
      <c r="T23">
        <v>24.210528</v>
      </c>
      <c r="U23">
        <v>810.92685500000005</v>
      </c>
      <c r="V23">
        <v>5125.8525849999996</v>
      </c>
      <c r="W23">
        <v>1.8080309999999999</v>
      </c>
      <c r="X23">
        <v>19.665724000000001</v>
      </c>
      <c r="Z23">
        <f t="shared" si="1"/>
        <v>5.2631569999999996</v>
      </c>
      <c r="AA23">
        <f t="shared" si="2"/>
        <v>6.4902980676352119E-3</v>
      </c>
    </row>
    <row r="24" spans="2:29" x14ac:dyDescent="0.2">
      <c r="B24" s="17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5">
        <f t="shared" si="0"/>
        <v>61.052635000000002</v>
      </c>
      <c r="P24" s="16">
        <f t="shared" si="0"/>
        <v>1179.0745260000001</v>
      </c>
      <c r="Q24" s="5"/>
      <c r="R24" s="18"/>
      <c r="T24">
        <v>29.473685</v>
      </c>
      <c r="U24">
        <v>893.31221600000003</v>
      </c>
      <c r="V24">
        <v>5216.1574360000004</v>
      </c>
      <c r="W24">
        <v>1.8146230000000001</v>
      </c>
      <c r="X24">
        <v>26.763117000000001</v>
      </c>
      <c r="Z24">
        <f t="shared" si="1"/>
        <v>5.6140349999999977</v>
      </c>
      <c r="AA24">
        <f t="shared" si="2"/>
        <v>6.2845160957700338E-3</v>
      </c>
    </row>
    <row r="25" spans="2:29" x14ac:dyDescent="0.2">
      <c r="B25" s="17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5">
        <f t="shared" si="0"/>
        <v>68.421058000000002</v>
      </c>
      <c r="P25" s="16">
        <f t="shared" si="0"/>
        <v>1328.0372620000001</v>
      </c>
      <c r="Q25" s="5"/>
      <c r="R25" s="18"/>
      <c r="T25">
        <v>35.087719999999997</v>
      </c>
      <c r="U25">
        <v>985.89271299999996</v>
      </c>
      <c r="V25">
        <v>5325.7341379999998</v>
      </c>
      <c r="W25">
        <v>1.826686</v>
      </c>
      <c r="X25">
        <v>36.637551000000002</v>
      </c>
      <c r="Z25">
        <f t="shared" si="1"/>
        <v>5.9649120000000053</v>
      </c>
      <c r="AA25">
        <f t="shared" si="2"/>
        <v>6.0502648222738268E-3</v>
      </c>
    </row>
    <row r="26" spans="2:29" x14ac:dyDescent="0.2">
      <c r="B26" s="17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5">
        <f t="shared" si="0"/>
        <v>76.140359000000004</v>
      </c>
      <c r="P26" s="16">
        <f t="shared" si="0"/>
        <v>1525.9542469999999</v>
      </c>
      <c r="Q26" s="5"/>
      <c r="R26" s="18"/>
      <c r="T26">
        <v>41.052632000000003</v>
      </c>
      <c r="U26">
        <v>938.01146700000004</v>
      </c>
      <c r="V26">
        <v>5281.6371920000001</v>
      </c>
      <c r="W26">
        <v>1.826152</v>
      </c>
      <c r="X26">
        <v>31.265696999999999</v>
      </c>
      <c r="Z26">
        <f t="shared" si="1"/>
        <v>6.3157899999999998</v>
      </c>
      <c r="AA26">
        <f t="shared" si="2"/>
        <v>6.7331692865115044E-3</v>
      </c>
    </row>
    <row r="27" spans="2:29" x14ac:dyDescent="0.2">
      <c r="B27" s="17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5">
        <f t="shared" si="0"/>
        <v>84.210537000000002</v>
      </c>
      <c r="P27" s="16">
        <f t="shared" si="0"/>
        <v>1694.502592</v>
      </c>
      <c r="Q27" s="5"/>
      <c r="R27" s="18"/>
      <c r="T27">
        <v>47.368422000000002</v>
      </c>
      <c r="U27">
        <v>964.835465</v>
      </c>
      <c r="V27">
        <v>5316.3437839999997</v>
      </c>
      <c r="W27">
        <v>1.833893</v>
      </c>
      <c r="X27">
        <v>34.203091000000001</v>
      </c>
      <c r="Z27">
        <f t="shared" si="1"/>
        <v>6.6666679999999943</v>
      </c>
      <c r="AA27">
        <f t="shared" si="2"/>
        <v>6.9096423606277721E-3</v>
      </c>
    </row>
    <row r="28" spans="2:29" x14ac:dyDescent="0.2">
      <c r="B28" s="17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5">
        <f t="shared" si="0"/>
        <v>92.631592999999995</v>
      </c>
      <c r="P28" s="16">
        <f t="shared" si="0"/>
        <v>1769.389629</v>
      </c>
      <c r="Q28" s="5"/>
      <c r="R28" s="18"/>
      <c r="T28">
        <v>54.035089999999997</v>
      </c>
      <c r="U28">
        <v>1054.14319</v>
      </c>
      <c r="V28">
        <v>5415.449619</v>
      </c>
      <c r="W28">
        <v>1.8459540000000001</v>
      </c>
      <c r="X28">
        <v>45.342543999999997</v>
      </c>
      <c r="Z28">
        <f t="shared" si="1"/>
        <v>7.0175450000000055</v>
      </c>
      <c r="AA28">
        <f t="shared" si="2"/>
        <v>6.6571079399564354E-3</v>
      </c>
    </row>
    <row r="29" spans="2:29" x14ac:dyDescent="0.2">
      <c r="B29" s="17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5">
        <f t="shared" ref="O29:P31" si="3">T34</f>
        <v>101.403527</v>
      </c>
      <c r="P29" s="16">
        <f t="shared" si="3"/>
        <v>1844.4099430000001</v>
      </c>
      <c r="Q29" s="5"/>
      <c r="R29" s="18"/>
      <c r="T29">
        <v>61.052635000000002</v>
      </c>
      <c r="U29">
        <v>1179.0745260000001</v>
      </c>
      <c r="V29">
        <v>5546.5273859999998</v>
      </c>
      <c r="W29">
        <v>1.85826</v>
      </c>
      <c r="X29">
        <v>64.776229999999998</v>
      </c>
      <c r="Z29">
        <f t="shared" si="1"/>
        <v>7.3684229999999999</v>
      </c>
      <c r="AA29">
        <f t="shared" si="2"/>
        <v>6.2493276188378948E-3</v>
      </c>
    </row>
    <row r="30" spans="2:29" x14ac:dyDescent="0.2">
      <c r="B30" s="17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5">
        <f t="shared" si="3"/>
        <v>110.526331</v>
      </c>
      <c r="P30" s="16">
        <f t="shared" si="3"/>
        <v>1916.0333869999999</v>
      </c>
      <c r="Q30" s="5"/>
      <c r="R30" s="18"/>
      <c r="T30">
        <v>68.421058000000002</v>
      </c>
      <c r="U30">
        <v>1328.0372620000001</v>
      </c>
      <c r="V30">
        <v>5699.8953819999997</v>
      </c>
      <c r="W30">
        <v>1.86974</v>
      </c>
      <c r="X30">
        <v>94.616449000000003</v>
      </c>
      <c r="Z30">
        <f t="shared" si="1"/>
        <v>7.7193010000000015</v>
      </c>
      <c r="AA30">
        <f t="shared" si="2"/>
        <v>5.8125635634461593E-3</v>
      </c>
    </row>
    <row r="31" spans="2:29" x14ac:dyDescent="0.2">
      <c r="B31" s="17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5">
        <v>120</v>
      </c>
      <c r="P31" s="16">
        <f t="shared" si="3"/>
        <v>1955.5662870000001</v>
      </c>
      <c r="Q31" s="5"/>
      <c r="R31" s="18"/>
      <c r="T31">
        <v>76.140359000000004</v>
      </c>
      <c r="U31">
        <v>1525.9542469999999</v>
      </c>
      <c r="V31">
        <v>5904.7808649999997</v>
      </c>
      <c r="W31">
        <v>1.8837280000000001</v>
      </c>
      <c r="X31">
        <v>147.266626</v>
      </c>
      <c r="Z31">
        <f t="shared" si="1"/>
        <v>8.0701779999999985</v>
      </c>
      <c r="AA31">
        <f t="shared" si="2"/>
        <v>5.2886107272651396E-3</v>
      </c>
    </row>
    <row r="32" spans="2:29" x14ac:dyDescent="0.2">
      <c r="B32" s="17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1"/>
      <c r="P32" s="5"/>
      <c r="Q32" s="5"/>
      <c r="R32" s="18"/>
      <c r="T32">
        <v>84.210537000000002</v>
      </c>
      <c r="U32">
        <v>1694.502592</v>
      </c>
      <c r="V32">
        <v>6079.0872570000001</v>
      </c>
      <c r="W32">
        <v>1.8937299999999999</v>
      </c>
      <c r="X32">
        <v>205.594325</v>
      </c>
      <c r="Z32">
        <f t="shared" si="1"/>
        <v>8.421055999999993</v>
      </c>
      <c r="AA32">
        <f t="shared" si="2"/>
        <v>4.9696330001246722E-3</v>
      </c>
    </row>
    <row r="33" spans="2:27" x14ac:dyDescent="0.2">
      <c r="B33" s="17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1"/>
      <c r="P33" s="5"/>
      <c r="Q33" s="1"/>
      <c r="R33" s="18"/>
      <c r="T33">
        <v>92.631592999999995</v>
      </c>
      <c r="U33">
        <v>1769.389629</v>
      </c>
      <c r="V33">
        <v>6149.631977</v>
      </c>
      <c r="W33">
        <v>1.8937299999999999</v>
      </c>
      <c r="X33">
        <v>235.95218700000001</v>
      </c>
      <c r="Z33">
        <f t="shared" si="1"/>
        <v>8.7719340000000017</v>
      </c>
      <c r="AA33">
        <f t="shared" si="2"/>
        <v>4.9576045073563627E-3</v>
      </c>
    </row>
    <row r="34" spans="2:27" x14ac:dyDescent="0.2">
      <c r="B34" s="17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1"/>
      <c r="P34" s="5"/>
      <c r="Q34" s="1"/>
      <c r="R34" s="18"/>
      <c r="T34">
        <v>101.403527</v>
      </c>
      <c r="U34">
        <v>1844.4099430000001</v>
      </c>
      <c r="V34">
        <v>6221.3182450000004</v>
      </c>
      <c r="W34">
        <v>1.8937299999999999</v>
      </c>
      <c r="X34">
        <v>269.31276300000002</v>
      </c>
      <c r="Z34">
        <f t="shared" si="1"/>
        <v>9.1228040000000021</v>
      </c>
      <c r="AA34">
        <f t="shared" si="2"/>
        <v>4.9461910757005725E-3</v>
      </c>
    </row>
    <row r="35" spans="2:27" x14ac:dyDescent="0.2">
      <c r="B35" s="17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8"/>
      <c r="T35">
        <v>110.526331</v>
      </c>
      <c r="U35">
        <v>1916.0333869999999</v>
      </c>
      <c r="V35">
        <v>6289.7543910000004</v>
      </c>
      <c r="W35">
        <v>1.8937299999999999</v>
      </c>
      <c r="X35">
        <v>304.05356899999998</v>
      </c>
      <c r="Z35">
        <f>T36-T35</f>
        <v>28.421052000000003</v>
      </c>
      <c r="AA35">
        <f>Z35/U35</f>
        <v>1.4833275971511035E-2</v>
      </c>
    </row>
    <row r="36" spans="2:27" x14ac:dyDescent="0.2">
      <c r="B36" s="17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8"/>
      <c r="T36">
        <v>138.947383</v>
      </c>
      <c r="U36">
        <v>1955.5662870000001</v>
      </c>
      <c r="V36">
        <v>6328.7644389999996</v>
      </c>
      <c r="W36">
        <v>1.8937299999999999</v>
      </c>
      <c r="X36">
        <v>324.48661299999998</v>
      </c>
      <c r="Z36">
        <f t="shared" si="1"/>
        <v>-138.947383</v>
      </c>
      <c r="AA36">
        <f t="shared" si="2"/>
        <v>-7.1052249122762673E-2</v>
      </c>
    </row>
    <row r="37" spans="2:27" x14ac:dyDescent="0.2">
      <c r="B37" s="17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9"/>
      <c r="Z37">
        <f t="shared" si="1"/>
        <v>0</v>
      </c>
      <c r="AA37" t="e">
        <f t="shared" si="2"/>
        <v>#DIV/0!</v>
      </c>
    </row>
    <row r="38" spans="2:27" x14ac:dyDescent="0.2">
      <c r="B38" s="17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8"/>
      <c r="Z38">
        <f t="shared" si="1"/>
        <v>0</v>
      </c>
      <c r="AA38" t="e">
        <f t="shared" si="2"/>
        <v>#DIV/0!</v>
      </c>
    </row>
    <row r="39" spans="2:27" x14ac:dyDescent="0.2">
      <c r="B39" s="17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8"/>
      <c r="Z39">
        <f t="shared" si="1"/>
        <v>0</v>
      </c>
      <c r="AA39" t="e">
        <f t="shared" si="2"/>
        <v>#DIV/0!</v>
      </c>
    </row>
    <row r="40" spans="2:27" x14ac:dyDescent="0.2">
      <c r="B40" s="17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8"/>
    </row>
    <row r="41" spans="2:27" x14ac:dyDescent="0.2">
      <c r="B41" s="17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8"/>
    </row>
    <row r="42" spans="2:27" x14ac:dyDescent="0.2">
      <c r="B42" s="17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8"/>
    </row>
    <row r="43" spans="2:27" x14ac:dyDescent="0.2">
      <c r="B43" s="17"/>
      <c r="C43" s="1"/>
      <c r="D43" s="1"/>
      <c r="E43" s="1"/>
      <c r="F43" s="1"/>
      <c r="G43" s="1"/>
      <c r="H43" s="1"/>
      <c r="I43" s="8"/>
      <c r="J43" s="10"/>
      <c r="K43" s="1"/>
      <c r="L43" s="1"/>
      <c r="M43" s="1"/>
      <c r="N43" s="1"/>
      <c r="O43" s="1"/>
      <c r="P43" s="1"/>
      <c r="Q43" s="1"/>
      <c r="R43" s="18"/>
    </row>
    <row r="44" spans="2:27" x14ac:dyDescent="0.2">
      <c r="B44" s="17"/>
      <c r="C44" s="1"/>
      <c r="D44" s="1"/>
      <c r="E44" s="1"/>
      <c r="F44" s="1"/>
      <c r="G44" s="1"/>
      <c r="H44" s="1"/>
      <c r="I44" s="8"/>
      <c r="J44" s="7"/>
      <c r="K44" s="1"/>
      <c r="L44" s="1"/>
      <c r="M44" s="1"/>
      <c r="N44" s="1"/>
      <c r="O44" s="1"/>
      <c r="P44" s="1"/>
      <c r="Q44" s="1"/>
      <c r="R44" s="18"/>
      <c r="S44" s="1"/>
      <c r="T44" s="1"/>
      <c r="U44" s="1"/>
    </row>
    <row r="45" spans="2:27" x14ac:dyDescent="0.2">
      <c r="B45" s="17"/>
      <c r="C45" s="12"/>
      <c r="D45" s="1"/>
      <c r="E45" s="1"/>
      <c r="F45" s="12"/>
      <c r="G45" s="1"/>
      <c r="H45" s="12"/>
      <c r="I45" s="12"/>
      <c r="J45" s="13"/>
      <c r="K45" s="1"/>
      <c r="L45" s="1"/>
      <c r="M45" s="1"/>
      <c r="N45" s="1"/>
      <c r="O45" s="1"/>
      <c r="P45" s="1"/>
      <c r="Q45" s="1"/>
      <c r="R45" s="18"/>
      <c r="S45" s="1"/>
      <c r="T45" s="1"/>
      <c r="U45" s="1"/>
    </row>
    <row r="46" spans="2:27" x14ac:dyDescent="0.2">
      <c r="B46" s="17"/>
      <c r="C46" s="12"/>
      <c r="D46" s="1"/>
      <c r="E46" s="1"/>
      <c r="F46" s="12"/>
      <c r="G46" s="1"/>
      <c r="H46" s="12"/>
      <c r="I46" s="12"/>
      <c r="J46" s="13"/>
      <c r="K46" s="1"/>
      <c r="L46" s="1"/>
      <c r="M46" s="1"/>
      <c r="N46" s="1"/>
      <c r="O46" s="1"/>
      <c r="P46" s="1"/>
      <c r="Q46" s="1"/>
      <c r="R46" s="18"/>
      <c r="S46" s="1"/>
      <c r="T46" s="1"/>
      <c r="U46" s="1"/>
    </row>
    <row r="47" spans="2:27" x14ac:dyDescent="0.2">
      <c r="B47" s="17"/>
      <c r="C47" s="12"/>
      <c r="D47" s="1"/>
      <c r="E47" s="1"/>
      <c r="F47" s="12"/>
      <c r="G47" s="1"/>
      <c r="H47" s="12"/>
      <c r="I47" s="12"/>
      <c r="J47" s="13"/>
      <c r="K47" s="1"/>
      <c r="L47" s="1"/>
      <c r="M47" s="1"/>
      <c r="N47" s="1"/>
      <c r="O47" s="1"/>
      <c r="P47" s="1"/>
      <c r="Q47" s="1"/>
      <c r="R47" s="18"/>
      <c r="S47" s="1"/>
      <c r="T47" s="1"/>
      <c r="U47" s="1"/>
    </row>
    <row r="48" spans="2:27" ht="9" customHeight="1" thickBot="1" x14ac:dyDescent="0.25">
      <c r="B48" s="32"/>
      <c r="C48" s="33"/>
      <c r="D48" s="34"/>
      <c r="E48" s="35"/>
      <c r="F48" s="36"/>
      <c r="G48" s="21"/>
      <c r="H48" s="22"/>
      <c r="I48" s="22"/>
      <c r="J48" s="23"/>
      <c r="K48" s="24"/>
      <c r="L48" s="21"/>
      <c r="M48" s="46"/>
      <c r="N48" s="46"/>
      <c r="O48" s="46"/>
      <c r="P48" s="46"/>
      <c r="Q48" s="46"/>
      <c r="R48" s="47"/>
      <c r="S48" s="1"/>
      <c r="T48" s="1"/>
      <c r="U48" s="1"/>
    </row>
    <row r="49" spans="14:21" x14ac:dyDescent="0.2">
      <c r="N49" s="14"/>
      <c r="O49" s="1"/>
      <c r="P49" s="1"/>
      <c r="Q49" s="14"/>
      <c r="R49" s="1"/>
      <c r="S49" s="14"/>
      <c r="T49" s="12"/>
      <c r="U49" s="1"/>
    </row>
    <row r="50" spans="14:21" x14ac:dyDescent="0.2">
      <c r="N50" s="1"/>
      <c r="O50" s="1"/>
      <c r="P50" s="1"/>
      <c r="Q50" s="1"/>
      <c r="R50" s="1"/>
      <c r="S50" s="1"/>
      <c r="T50" s="1"/>
      <c r="U50" s="1"/>
    </row>
    <row r="51" spans="14:21" x14ac:dyDescent="0.2">
      <c r="N51" s="1"/>
      <c r="O51" s="1"/>
      <c r="P51" s="1"/>
      <c r="Q51" s="1"/>
      <c r="R51" s="1"/>
      <c r="S51" s="1"/>
      <c r="T51" s="1"/>
      <c r="U51" s="1"/>
    </row>
    <row r="52" spans="14:21" x14ac:dyDescent="0.2">
      <c r="N52" s="1"/>
      <c r="O52" s="1"/>
      <c r="P52" s="1"/>
      <c r="Q52" s="1"/>
      <c r="R52" s="1"/>
      <c r="S52" s="1"/>
      <c r="T52" s="1"/>
      <c r="U52" s="1"/>
    </row>
    <row r="53" spans="14:21" x14ac:dyDescent="0.2">
      <c r="N53" s="1"/>
      <c r="O53" s="1"/>
      <c r="P53" s="1"/>
      <c r="Q53" s="1"/>
      <c r="R53" s="1"/>
      <c r="S53" s="1"/>
      <c r="T53" s="1"/>
      <c r="U53" s="1"/>
    </row>
    <row r="54" spans="14:21" x14ac:dyDescent="0.2">
      <c r="N54" s="1"/>
      <c r="O54" s="1"/>
      <c r="P54" s="1"/>
      <c r="Q54" s="1"/>
      <c r="R54" s="1"/>
      <c r="S54" s="1"/>
    </row>
  </sheetData>
  <mergeCells count="3">
    <mergeCell ref="B7:R7"/>
    <mergeCell ref="O10:P10"/>
    <mergeCell ref="M48:R48"/>
  </mergeCells>
  <printOptions horizontalCentered="1" verticalCentered="1"/>
  <pageMargins left="0.5" right="0.5" top="0.5" bottom="0.5" header="0.5" footer="0.5"/>
  <pageSetup scale="92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201B0F-5C92-47B2-8334-E6A42220CA8C}">
  <sheetPr>
    <pageSetUpPr fitToPage="1"/>
  </sheetPr>
  <dimension ref="B2:AC54"/>
  <sheetViews>
    <sheetView view="pageBreakPreview" topLeftCell="A13" zoomScaleNormal="100" zoomScaleSheetLayoutView="100" workbookViewId="0">
      <selection activeCell="B43" sqref="B43:M45"/>
    </sheetView>
  </sheetViews>
  <sheetFormatPr defaultRowHeight="12.75" x14ac:dyDescent="0.2"/>
  <cols>
    <col min="2" max="2" width="8" customWidth="1"/>
    <col min="3" max="3" width="6.5703125" customWidth="1"/>
    <col min="4" max="4" width="0.7109375" customWidth="1"/>
    <col min="5" max="5" width="6.140625" customWidth="1"/>
    <col min="6" max="6" width="9.140625" customWidth="1"/>
    <col min="7" max="7" width="0.7109375" customWidth="1"/>
    <col min="8" max="10" width="8.28515625" customWidth="1"/>
    <col min="11" max="11" width="8.42578125" customWidth="1"/>
    <col min="12" max="12" width="0.7109375" customWidth="1"/>
    <col min="13" max="13" width="8.7109375" customWidth="1"/>
    <col min="14" max="14" width="10.5703125" customWidth="1"/>
    <col min="15" max="15" width="18.7109375" customWidth="1"/>
    <col min="16" max="16" width="20.28515625" customWidth="1"/>
    <col min="17" max="17" width="0.42578125" customWidth="1"/>
    <col min="18" max="18" width="12" customWidth="1"/>
    <col min="20" max="20" width="13.140625" customWidth="1"/>
    <col min="21" max="21" width="15.42578125" customWidth="1"/>
    <col min="22" max="22" width="14" customWidth="1"/>
    <col min="23" max="23" width="12.85546875" customWidth="1"/>
    <col min="24" max="24" width="9.5703125" customWidth="1"/>
  </cols>
  <sheetData>
    <row r="2" spans="2:29" ht="13.5" thickBot="1" x14ac:dyDescent="0.25"/>
    <row r="3" spans="2:29" ht="19.5" customHeight="1" x14ac:dyDescent="0.25">
      <c r="B3" s="31" t="s">
        <v>17</v>
      </c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  <c r="P3" s="28"/>
      <c r="Q3" s="28"/>
      <c r="R3" s="29"/>
    </row>
    <row r="4" spans="2:29" ht="15" x14ac:dyDescent="0.2">
      <c r="B4" s="27" t="s">
        <v>19</v>
      </c>
      <c r="C4" s="25"/>
      <c r="D4" s="25"/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6"/>
    </row>
    <row r="5" spans="2:29" ht="15" x14ac:dyDescent="0.2">
      <c r="B5" s="27" t="s">
        <v>18</v>
      </c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6"/>
    </row>
    <row r="6" spans="2:29" ht="10.5" customHeight="1" x14ac:dyDescent="0.2">
      <c r="B6" s="27"/>
      <c r="C6" s="25"/>
      <c r="D6" s="25"/>
      <c r="E6" s="25"/>
      <c r="F6" s="25"/>
      <c r="G6" s="25"/>
      <c r="H6" s="25"/>
      <c r="I6" s="25"/>
      <c r="J6" s="25"/>
      <c r="K6" s="25"/>
      <c r="L6" s="25"/>
      <c r="M6" s="25"/>
      <c r="N6" s="25"/>
      <c r="O6" s="25"/>
      <c r="P6" s="25"/>
      <c r="Q6" s="25"/>
      <c r="R6" s="26"/>
    </row>
    <row r="7" spans="2:29" ht="15.75" x14ac:dyDescent="0.25">
      <c r="B7" s="41" t="s">
        <v>23</v>
      </c>
      <c r="C7" s="42"/>
      <c r="D7" s="42"/>
      <c r="E7" s="42"/>
      <c r="F7" s="42"/>
      <c r="G7" s="42"/>
      <c r="H7" s="42"/>
      <c r="I7" s="42"/>
      <c r="J7" s="42"/>
      <c r="K7" s="42"/>
      <c r="L7" s="42"/>
      <c r="M7" s="42"/>
      <c r="N7" s="42"/>
      <c r="O7" s="42"/>
      <c r="P7" s="42"/>
      <c r="Q7" s="42"/>
      <c r="R7" s="43"/>
    </row>
    <row r="8" spans="2:29" ht="15.75" x14ac:dyDescent="0.25">
      <c r="B8" s="37"/>
      <c r="C8" s="25"/>
      <c r="D8" s="25"/>
      <c r="E8" s="25"/>
      <c r="F8" s="25"/>
      <c r="G8" s="25"/>
      <c r="H8" s="25"/>
      <c r="I8" s="25"/>
      <c r="J8" s="25"/>
      <c r="K8" s="25"/>
      <c r="L8" s="25"/>
      <c r="M8" s="25"/>
      <c r="N8" s="25"/>
      <c r="O8" s="25"/>
      <c r="P8" s="25"/>
      <c r="Q8" s="25"/>
      <c r="R8" s="26"/>
    </row>
    <row r="9" spans="2:29" x14ac:dyDescent="0.2">
      <c r="B9" s="17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8"/>
    </row>
    <row r="10" spans="2:29" x14ac:dyDescent="0.2">
      <c r="B10" s="17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7"/>
      <c r="O10" s="44" t="s">
        <v>7</v>
      </c>
      <c r="P10" s="45"/>
      <c r="Q10" s="1"/>
      <c r="R10" s="18"/>
    </row>
    <row r="11" spans="2:29" ht="15" x14ac:dyDescent="0.2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6"/>
      <c r="O11" s="38" t="s">
        <v>0</v>
      </c>
      <c r="P11" s="38" t="s">
        <v>1</v>
      </c>
      <c r="Q11" s="1"/>
      <c r="R11" s="18"/>
      <c r="T11" s="2" t="s">
        <v>2</v>
      </c>
      <c r="U11" s="2" t="s">
        <v>3</v>
      </c>
      <c r="V11" s="2" t="s">
        <v>4</v>
      </c>
      <c r="W11" s="2" t="s">
        <v>5</v>
      </c>
      <c r="X11" s="2" t="s">
        <v>6</v>
      </c>
    </row>
    <row r="12" spans="2:29" x14ac:dyDescent="0.2">
      <c r="B12" s="17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6"/>
      <c r="O12" s="15">
        <f>T17</f>
        <v>0</v>
      </c>
      <c r="P12" s="16">
        <f>U17</f>
        <v>800</v>
      </c>
      <c r="Q12" s="1"/>
      <c r="R12" s="18"/>
      <c r="T12" s="3"/>
      <c r="U12" s="3"/>
      <c r="V12" s="3"/>
      <c r="W12" s="3"/>
      <c r="X12" s="3"/>
    </row>
    <row r="13" spans="2:29" x14ac:dyDescent="0.2">
      <c r="B13" s="17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6"/>
      <c r="O13" s="15">
        <f t="shared" ref="O13:P28" si="0">T18</f>
        <v>3.1578900000000001</v>
      </c>
      <c r="P13" s="16">
        <f t="shared" si="0"/>
        <v>750</v>
      </c>
      <c r="Q13" s="1"/>
      <c r="R13" s="18"/>
      <c r="T13" s="3"/>
      <c r="U13" s="3"/>
      <c r="V13" s="3"/>
      <c r="W13" s="3"/>
      <c r="X13" s="3"/>
    </row>
    <row r="14" spans="2:29" x14ac:dyDescent="0.2">
      <c r="B14" s="17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5">
        <f t="shared" si="0"/>
        <v>6.6666600000000003</v>
      </c>
      <c r="P14" s="16">
        <f t="shared" si="0"/>
        <v>702.012024</v>
      </c>
      <c r="Q14" s="1"/>
      <c r="R14" s="18"/>
      <c r="T14" s="3"/>
      <c r="U14" s="3"/>
      <c r="V14" s="3"/>
      <c r="W14" s="3"/>
      <c r="X14" s="3"/>
      <c r="AA14">
        <f>112/SUM(AA17:AA35)</f>
        <v>887.37470202104271</v>
      </c>
    </row>
    <row r="15" spans="2:29" x14ac:dyDescent="0.2">
      <c r="B15" s="17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5">
        <f t="shared" si="0"/>
        <v>10.526311</v>
      </c>
      <c r="P15" s="16">
        <f t="shared" si="0"/>
        <v>482.385986</v>
      </c>
      <c r="Q15" s="1"/>
      <c r="R15" s="18"/>
      <c r="T15" s="3" t="s">
        <v>8</v>
      </c>
      <c r="U15" s="3"/>
      <c r="V15" s="3"/>
      <c r="W15" s="3"/>
      <c r="X15" s="3"/>
      <c r="Z15" t="s">
        <v>12</v>
      </c>
    </row>
    <row r="16" spans="2:29" x14ac:dyDescent="0.2">
      <c r="B16" s="17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5">
        <f t="shared" si="0"/>
        <v>14.736841</v>
      </c>
      <c r="P16" s="16">
        <f t="shared" si="0"/>
        <v>459.95001200000002</v>
      </c>
      <c r="Q16" s="4"/>
      <c r="R16" s="18"/>
      <c r="T16" t="s">
        <v>0</v>
      </c>
      <c r="U16" t="s">
        <v>1</v>
      </c>
      <c r="V16" t="s">
        <v>9</v>
      </c>
      <c r="W16" t="s">
        <v>10</v>
      </c>
      <c r="X16" t="s">
        <v>11</v>
      </c>
      <c r="Z16" t="s">
        <v>13</v>
      </c>
      <c r="AA16" t="s">
        <v>14</v>
      </c>
      <c r="AB16" t="s">
        <v>15</v>
      </c>
      <c r="AC16" s="9" t="s">
        <v>16</v>
      </c>
    </row>
    <row r="17" spans="2:29" x14ac:dyDescent="0.2">
      <c r="B17" s="17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5">
        <f t="shared" si="0"/>
        <v>19.298241000000001</v>
      </c>
      <c r="P17" s="16">
        <f t="shared" si="0"/>
        <v>623.16900599999997</v>
      </c>
      <c r="Q17" s="5"/>
      <c r="R17" s="18"/>
      <c r="T17">
        <v>0</v>
      </c>
      <c r="U17">
        <v>800</v>
      </c>
      <c r="V17">
        <v>5105.1298829999996</v>
      </c>
      <c r="W17">
        <v>1.7954300000000001</v>
      </c>
      <c r="X17">
        <v>18.83418</v>
      </c>
      <c r="Z17">
        <f>T18-T17</f>
        <v>3.1578900000000001</v>
      </c>
      <c r="AA17">
        <f>Z17/U17</f>
        <v>3.9473625E-3</v>
      </c>
      <c r="AB17" t="e">
        <f>SUM(Z17:Z37)/SUM(AA17:AA37)</f>
        <v>#DIV/0!</v>
      </c>
      <c r="AC17" t="e">
        <f>SUM(Z23:Z39)/SUM(AA23:AA39)</f>
        <v>#DIV/0!</v>
      </c>
    </row>
    <row r="18" spans="2:29" x14ac:dyDescent="0.2">
      <c r="B18" s="17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5">
        <f t="shared" si="0"/>
        <v>24.210519999999999</v>
      </c>
      <c r="P18" s="16">
        <f t="shared" si="0"/>
        <v>843.43102999999996</v>
      </c>
      <c r="Q18" s="5"/>
      <c r="R18" s="18"/>
      <c r="T18">
        <v>3.1578900000000001</v>
      </c>
      <c r="U18">
        <v>750</v>
      </c>
      <c r="V18">
        <v>5093.919922</v>
      </c>
      <c r="W18">
        <v>1.7954300000000001</v>
      </c>
      <c r="X18">
        <v>15.334979000000001</v>
      </c>
      <c r="Z18">
        <f t="shared" ref="Z18:Z39" si="1">T19-T18</f>
        <v>3.5087700000000002</v>
      </c>
      <c r="AA18">
        <f t="shared" ref="AA18:AA39" si="2">Z18/U18</f>
        <v>4.6783600000000003E-3</v>
      </c>
    </row>
    <row r="19" spans="2:29" x14ac:dyDescent="0.2">
      <c r="B19" s="17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5">
        <f t="shared" si="0"/>
        <v>29.473680999999999</v>
      </c>
      <c r="P19" s="16">
        <f t="shared" si="0"/>
        <v>946.216003</v>
      </c>
      <c r="Q19" s="5"/>
      <c r="R19" s="18"/>
      <c r="T19">
        <v>6.6666600000000003</v>
      </c>
      <c r="U19">
        <v>702.012024</v>
      </c>
      <c r="V19">
        <v>5013.0498049999997</v>
      </c>
      <c r="W19">
        <v>1.7960700000000001</v>
      </c>
      <c r="X19">
        <v>12.42306</v>
      </c>
      <c r="Z19">
        <f t="shared" si="1"/>
        <v>3.8596509999999995</v>
      </c>
      <c r="AA19">
        <f t="shared" si="2"/>
        <v>5.4979841769775724E-3</v>
      </c>
    </row>
    <row r="20" spans="2:29" x14ac:dyDescent="0.2">
      <c r="B20" s="17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5">
        <f t="shared" si="0"/>
        <v>35.087712000000003</v>
      </c>
      <c r="P20" s="16">
        <f t="shared" si="0"/>
        <v>1015.97998</v>
      </c>
      <c r="Q20" s="5"/>
      <c r="R20" s="18"/>
      <c r="T20">
        <v>10.526311</v>
      </c>
      <c r="U20">
        <v>482.385986</v>
      </c>
      <c r="V20">
        <v>4794.1899409999996</v>
      </c>
      <c r="W20">
        <v>1.78593</v>
      </c>
      <c r="X20">
        <v>3.7607979999999999</v>
      </c>
      <c r="Z20">
        <f t="shared" si="1"/>
        <v>4.2105300000000003</v>
      </c>
      <c r="AA20">
        <f t="shared" si="2"/>
        <v>8.7285495893323906E-3</v>
      </c>
    </row>
    <row r="21" spans="2:29" x14ac:dyDescent="0.2">
      <c r="B21" s="17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5">
        <f t="shared" si="0"/>
        <v>41.052621000000002</v>
      </c>
      <c r="P21" s="16">
        <f t="shared" si="0"/>
        <v>913.38500999999997</v>
      </c>
      <c r="Q21" s="5"/>
      <c r="R21" s="18"/>
      <c r="T21">
        <v>14.736841</v>
      </c>
      <c r="U21">
        <v>459.95001200000002</v>
      </c>
      <c r="V21">
        <v>4766.8100590000004</v>
      </c>
      <c r="W21">
        <v>1.7866599999999999</v>
      </c>
      <c r="X21">
        <v>3.2315230000000001</v>
      </c>
      <c r="Z21">
        <f t="shared" si="1"/>
        <v>4.5614000000000008</v>
      </c>
      <c r="AA21">
        <f t="shared" si="2"/>
        <v>9.9171646504924993E-3</v>
      </c>
    </row>
    <row r="22" spans="2:29" x14ac:dyDescent="0.2">
      <c r="B22" s="17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5">
        <f t="shared" si="0"/>
        <v>47.368411000000002</v>
      </c>
      <c r="P22" s="16">
        <f t="shared" si="0"/>
        <v>937.31701699999996</v>
      </c>
      <c r="Q22" s="5"/>
      <c r="R22" s="18"/>
      <c r="T22">
        <v>19.298241000000001</v>
      </c>
      <c r="U22">
        <v>623.16900599999997</v>
      </c>
      <c r="V22">
        <v>4924.0400390000004</v>
      </c>
      <c r="W22">
        <v>1.79511</v>
      </c>
      <c r="X22">
        <v>8.5007190000000001</v>
      </c>
      <c r="Z22">
        <f t="shared" si="1"/>
        <v>4.9122789999999981</v>
      </c>
      <c r="AA22">
        <f t="shared" si="2"/>
        <v>7.8827395982527387E-3</v>
      </c>
    </row>
    <row r="23" spans="2:29" x14ac:dyDescent="0.2">
      <c r="B23" s="17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5">
        <f t="shared" si="0"/>
        <v>54.035082000000003</v>
      </c>
      <c r="P23" s="16">
        <f t="shared" si="0"/>
        <v>1016.580017</v>
      </c>
      <c r="Q23" s="5"/>
      <c r="R23" s="18"/>
      <c r="T23">
        <v>24.210519999999999</v>
      </c>
      <c r="U23">
        <v>843.43102999999996</v>
      </c>
      <c r="V23">
        <v>5150.8100590000004</v>
      </c>
      <c r="W23">
        <v>1.8083</v>
      </c>
      <c r="X23">
        <v>22.287759000000001</v>
      </c>
      <c r="Z23">
        <f t="shared" si="1"/>
        <v>5.2631610000000002</v>
      </c>
      <c r="AA23">
        <f t="shared" si="2"/>
        <v>6.2401794726475741E-3</v>
      </c>
    </row>
    <row r="24" spans="2:29" x14ac:dyDescent="0.2">
      <c r="B24" s="17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5">
        <f t="shared" si="0"/>
        <v>61.052632000000003</v>
      </c>
      <c r="P24" s="16">
        <f t="shared" si="0"/>
        <v>1171.6400149999999</v>
      </c>
      <c r="Q24" s="5"/>
      <c r="R24" s="18"/>
      <c r="T24">
        <v>29.473680999999999</v>
      </c>
      <c r="U24">
        <v>946.216003</v>
      </c>
      <c r="V24">
        <v>5264.0400390000004</v>
      </c>
      <c r="W24">
        <v>1.8147</v>
      </c>
      <c r="X24">
        <v>32.144981999999999</v>
      </c>
      <c r="Z24">
        <f t="shared" si="1"/>
        <v>5.6140310000000042</v>
      </c>
      <c r="AA24">
        <f t="shared" si="2"/>
        <v>5.9331389262077452E-3</v>
      </c>
    </row>
    <row r="25" spans="2:29" x14ac:dyDescent="0.2">
      <c r="B25" s="17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5">
        <f t="shared" si="0"/>
        <v>68.421051000000006</v>
      </c>
      <c r="P25" s="16">
        <f t="shared" si="0"/>
        <v>1355.969971</v>
      </c>
      <c r="Q25" s="5"/>
      <c r="R25" s="18"/>
      <c r="T25">
        <v>35.087712000000003</v>
      </c>
      <c r="U25">
        <v>1015.97998</v>
      </c>
      <c r="V25">
        <v>5354.9702150000003</v>
      </c>
      <c r="W25">
        <v>1.82545</v>
      </c>
      <c r="X25">
        <v>40.318516000000002</v>
      </c>
      <c r="Z25">
        <f t="shared" si="1"/>
        <v>5.9649089999999987</v>
      </c>
      <c r="AA25">
        <f t="shared" si="2"/>
        <v>5.8710891133898118E-3</v>
      </c>
    </row>
    <row r="26" spans="2:29" x14ac:dyDescent="0.2">
      <c r="B26" s="17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5">
        <f t="shared" si="0"/>
        <v>76.140351999999993</v>
      </c>
      <c r="P26" s="16">
        <f t="shared" si="0"/>
        <v>1537.099976</v>
      </c>
      <c r="Q26" s="5"/>
      <c r="R26" s="18"/>
      <c r="T26">
        <v>41.052621000000002</v>
      </c>
      <c r="U26">
        <v>913.38500999999997</v>
      </c>
      <c r="V26">
        <v>5257.2299800000001</v>
      </c>
      <c r="W26">
        <v>1.8222799999999999</v>
      </c>
      <c r="X26">
        <v>28.725733999999999</v>
      </c>
      <c r="Z26">
        <f t="shared" si="1"/>
        <v>6.3157899999999998</v>
      </c>
      <c r="AA26">
        <f t="shared" si="2"/>
        <v>6.9147073039878331E-3</v>
      </c>
    </row>
    <row r="27" spans="2:29" x14ac:dyDescent="0.2">
      <c r="B27" s="17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5">
        <f t="shared" si="0"/>
        <v>84.210530000000006</v>
      </c>
      <c r="P27" s="16">
        <f t="shared" si="0"/>
        <v>1705.329956</v>
      </c>
      <c r="Q27" s="5"/>
      <c r="R27" s="18"/>
      <c r="T27">
        <v>47.368411000000002</v>
      </c>
      <c r="U27">
        <v>937.31701699999996</v>
      </c>
      <c r="V27">
        <v>5295.5600590000004</v>
      </c>
      <c r="W27">
        <v>1.83294</v>
      </c>
      <c r="X27">
        <v>31.192043000000002</v>
      </c>
      <c r="Z27">
        <f t="shared" si="1"/>
        <v>6.6666710000000009</v>
      </c>
      <c r="AA27">
        <f t="shared" si="2"/>
        <v>7.1125039651339234E-3</v>
      </c>
    </row>
    <row r="28" spans="2:29" x14ac:dyDescent="0.2">
      <c r="B28" s="17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5">
        <f t="shared" si="0"/>
        <v>92.631585999999999</v>
      </c>
      <c r="P28" s="16">
        <f t="shared" si="0"/>
        <v>1800.3100589999999</v>
      </c>
      <c r="Q28" s="5"/>
      <c r="R28" s="18"/>
      <c r="T28">
        <v>54.035082000000003</v>
      </c>
      <c r="U28">
        <v>1016.580017</v>
      </c>
      <c r="V28">
        <v>5385.1201170000004</v>
      </c>
      <c r="W28">
        <v>1.8462400000000001</v>
      </c>
      <c r="X28">
        <v>40.394387000000002</v>
      </c>
      <c r="Z28">
        <f t="shared" si="1"/>
        <v>7.01755</v>
      </c>
      <c r="AA28">
        <f t="shared" si="2"/>
        <v>6.9030965419813088E-3</v>
      </c>
    </row>
    <row r="29" spans="2:29" x14ac:dyDescent="0.2">
      <c r="B29" s="17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5">
        <f t="shared" ref="O29:P31" si="3">T34</f>
        <v>101.40351200000001</v>
      </c>
      <c r="P29" s="16">
        <f t="shared" si="3"/>
        <v>1873.6800539999999</v>
      </c>
      <c r="Q29" s="5"/>
      <c r="R29" s="18"/>
      <c r="T29">
        <v>61.052632000000003</v>
      </c>
      <c r="U29">
        <v>1171.6400149999999</v>
      </c>
      <c r="V29">
        <v>5547.8798829999996</v>
      </c>
      <c r="W29">
        <v>1.86174</v>
      </c>
      <c r="X29">
        <v>63.484406</v>
      </c>
      <c r="Z29">
        <f t="shared" si="1"/>
        <v>7.3684190000000029</v>
      </c>
      <c r="AA29">
        <f t="shared" si="2"/>
        <v>6.2889786160128741E-3</v>
      </c>
    </row>
    <row r="30" spans="2:29" x14ac:dyDescent="0.2">
      <c r="B30" s="17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5">
        <f t="shared" si="3"/>
        <v>110.526308</v>
      </c>
      <c r="P30" s="16">
        <f t="shared" si="3"/>
        <v>1936.48999</v>
      </c>
      <c r="Q30" s="5"/>
      <c r="R30" s="18"/>
      <c r="T30">
        <v>68.421051000000006</v>
      </c>
      <c r="U30">
        <v>1355.969971</v>
      </c>
      <c r="V30">
        <v>5737.0498049999997</v>
      </c>
      <c r="W30">
        <v>1.8757600000000001</v>
      </c>
      <c r="X30">
        <v>101.101077</v>
      </c>
      <c r="Z30">
        <f t="shared" si="1"/>
        <v>7.7193009999999873</v>
      </c>
      <c r="AA30">
        <f t="shared" si="2"/>
        <v>5.6928259217327365E-3</v>
      </c>
    </row>
    <row r="31" spans="2:29" x14ac:dyDescent="0.2">
      <c r="B31" s="17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5">
        <v>120</v>
      </c>
      <c r="P31" s="16">
        <f t="shared" si="3"/>
        <v>1955.329956</v>
      </c>
      <c r="Q31" s="5"/>
      <c r="R31" s="18"/>
      <c r="T31">
        <v>76.140351999999993</v>
      </c>
      <c r="U31">
        <v>1537.099976</v>
      </c>
      <c r="V31">
        <v>5921.5</v>
      </c>
      <c r="W31">
        <v>1.8867799999999999</v>
      </c>
      <c r="X31">
        <v>150.71967799999999</v>
      </c>
      <c r="Z31">
        <f t="shared" si="1"/>
        <v>8.0701780000000127</v>
      </c>
      <c r="AA31">
        <f t="shared" si="2"/>
        <v>5.2502622640077466E-3</v>
      </c>
    </row>
    <row r="32" spans="2:29" x14ac:dyDescent="0.2">
      <c r="B32" s="17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1"/>
      <c r="P32" s="5"/>
      <c r="Q32" s="5"/>
      <c r="R32" s="18"/>
      <c r="T32">
        <v>84.210530000000006</v>
      </c>
      <c r="U32">
        <v>1705.329956</v>
      </c>
      <c r="V32">
        <v>6092.8701170000004</v>
      </c>
      <c r="W32">
        <v>1.8951499999999999</v>
      </c>
      <c r="X32">
        <v>209.80734799999999</v>
      </c>
      <c r="Z32">
        <f t="shared" si="1"/>
        <v>8.421055999999993</v>
      </c>
      <c r="AA32">
        <f t="shared" si="2"/>
        <v>4.9380801471125939E-3</v>
      </c>
    </row>
    <row r="33" spans="2:27" x14ac:dyDescent="0.2">
      <c r="B33" s="17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1"/>
      <c r="P33" s="5"/>
      <c r="Q33" s="1"/>
      <c r="R33" s="18"/>
      <c r="T33">
        <v>92.631585999999999</v>
      </c>
      <c r="U33">
        <v>1800.3100589999999</v>
      </c>
      <c r="V33">
        <v>6186.8100590000004</v>
      </c>
      <c r="W33">
        <v>1.89639</v>
      </c>
      <c r="X33">
        <v>249.33609999999999</v>
      </c>
      <c r="Z33">
        <f t="shared" si="1"/>
        <v>8.7719260000000077</v>
      </c>
      <c r="AA33">
        <f t="shared" si="2"/>
        <v>4.8724529178448637E-3</v>
      </c>
    </row>
    <row r="34" spans="2:27" x14ac:dyDescent="0.2">
      <c r="B34" s="17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1"/>
      <c r="P34" s="5"/>
      <c r="Q34" s="1"/>
      <c r="R34" s="18"/>
      <c r="T34">
        <v>101.40351200000001</v>
      </c>
      <c r="U34">
        <v>1873.6800539999999</v>
      </c>
      <c r="V34">
        <v>6260.7202150000003</v>
      </c>
      <c r="W34">
        <v>1.89639</v>
      </c>
      <c r="X34">
        <v>283.16137800000001</v>
      </c>
      <c r="Z34">
        <f t="shared" si="1"/>
        <v>9.1227959999999939</v>
      </c>
      <c r="AA34">
        <f t="shared" si="2"/>
        <v>4.8689187785952671E-3</v>
      </c>
    </row>
    <row r="35" spans="2:27" x14ac:dyDescent="0.2">
      <c r="B35" s="17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8"/>
      <c r="T35">
        <v>110.526308</v>
      </c>
      <c r="U35">
        <v>1936.48999</v>
      </c>
      <c r="V35">
        <v>6327.9399409999996</v>
      </c>
      <c r="W35">
        <v>1.89639</v>
      </c>
      <c r="X35">
        <v>314.512968</v>
      </c>
      <c r="Z35">
        <f>T36-T35</f>
        <v>28.421104000000014</v>
      </c>
      <c r="AA35">
        <f>Z35/U35</f>
        <v>1.4676607752565771E-2</v>
      </c>
    </row>
    <row r="36" spans="2:27" x14ac:dyDescent="0.2">
      <c r="B36" s="17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8"/>
      <c r="T36">
        <v>138.94741200000001</v>
      </c>
      <c r="U36">
        <v>1955.329956</v>
      </c>
      <c r="V36">
        <v>6355.0200199999999</v>
      </c>
      <c r="W36">
        <v>1.89639</v>
      </c>
      <c r="X36">
        <v>324.36175300000002</v>
      </c>
      <c r="Z36">
        <f t="shared" si="1"/>
        <v>-138.94741200000001</v>
      </c>
      <c r="AA36">
        <f t="shared" si="2"/>
        <v>-7.1060851685739737E-2</v>
      </c>
    </row>
    <row r="37" spans="2:27" x14ac:dyDescent="0.2">
      <c r="B37" s="17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9"/>
      <c r="Z37">
        <f t="shared" si="1"/>
        <v>0</v>
      </c>
      <c r="AA37" t="e">
        <f t="shared" si="2"/>
        <v>#DIV/0!</v>
      </c>
    </row>
    <row r="38" spans="2:27" x14ac:dyDescent="0.2">
      <c r="B38" s="17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8"/>
      <c r="Z38">
        <f t="shared" si="1"/>
        <v>0</v>
      </c>
      <c r="AA38" t="e">
        <f t="shared" si="2"/>
        <v>#DIV/0!</v>
      </c>
    </row>
    <row r="39" spans="2:27" x14ac:dyDescent="0.2">
      <c r="B39" s="17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8"/>
      <c r="Z39">
        <f t="shared" si="1"/>
        <v>0</v>
      </c>
      <c r="AA39" t="e">
        <f t="shared" si="2"/>
        <v>#DIV/0!</v>
      </c>
    </row>
    <row r="40" spans="2:27" x14ac:dyDescent="0.2">
      <c r="B40" s="17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8"/>
    </row>
    <row r="41" spans="2:27" x14ac:dyDescent="0.2">
      <c r="B41" s="17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8"/>
    </row>
    <row r="42" spans="2:27" x14ac:dyDescent="0.2">
      <c r="B42" s="17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8"/>
    </row>
    <row r="43" spans="2:27" x14ac:dyDescent="0.2">
      <c r="B43" s="17"/>
      <c r="C43" s="1"/>
      <c r="D43" s="1"/>
      <c r="E43" s="1"/>
      <c r="F43" s="1"/>
      <c r="G43" s="1"/>
      <c r="H43" s="1"/>
      <c r="I43" s="8"/>
      <c r="J43" s="10"/>
      <c r="K43" s="1"/>
      <c r="L43" s="1"/>
      <c r="M43" s="1"/>
      <c r="N43" s="1"/>
      <c r="O43" s="1"/>
      <c r="P43" s="1"/>
      <c r="Q43" s="1"/>
      <c r="R43" s="18"/>
    </row>
    <row r="44" spans="2:27" x14ac:dyDescent="0.2">
      <c r="B44" s="17"/>
      <c r="C44" s="1"/>
      <c r="D44" s="1"/>
      <c r="E44" s="1"/>
      <c r="F44" s="1"/>
      <c r="G44" s="1"/>
      <c r="H44" s="1"/>
      <c r="I44" s="8"/>
      <c r="J44" s="7"/>
      <c r="K44" s="1"/>
      <c r="L44" s="1"/>
      <c r="M44" s="1"/>
      <c r="N44" s="1"/>
      <c r="O44" s="1"/>
      <c r="P44" s="1"/>
      <c r="Q44" s="1"/>
      <c r="R44" s="18"/>
      <c r="S44" s="1"/>
      <c r="T44" s="1"/>
      <c r="U44" s="1"/>
    </row>
    <row r="45" spans="2:27" x14ac:dyDescent="0.2">
      <c r="B45" s="17"/>
      <c r="C45" s="12"/>
      <c r="D45" s="1"/>
      <c r="E45" s="1"/>
      <c r="F45" s="12"/>
      <c r="G45" s="1"/>
      <c r="H45" s="12"/>
      <c r="I45" s="12"/>
      <c r="J45" s="13"/>
      <c r="K45" s="1"/>
      <c r="L45" s="1"/>
      <c r="M45" s="1"/>
      <c r="N45" s="1"/>
      <c r="O45" s="1"/>
      <c r="P45" s="1"/>
      <c r="Q45" s="1"/>
      <c r="R45" s="18"/>
      <c r="S45" s="1"/>
      <c r="T45" s="1"/>
      <c r="U45" s="1"/>
    </row>
    <row r="46" spans="2:27" x14ac:dyDescent="0.2">
      <c r="B46" s="17"/>
      <c r="C46" s="12"/>
      <c r="D46" s="1"/>
      <c r="E46" s="1"/>
      <c r="F46" s="12"/>
      <c r="G46" s="1"/>
      <c r="H46" s="12"/>
      <c r="I46" s="12"/>
      <c r="J46" s="13"/>
      <c r="K46" s="1"/>
      <c r="L46" s="1"/>
      <c r="M46" s="1"/>
      <c r="N46" s="1"/>
      <c r="O46" s="1"/>
      <c r="P46" s="1"/>
      <c r="Q46" s="1"/>
      <c r="R46" s="18"/>
      <c r="S46" s="1"/>
      <c r="T46" s="1"/>
      <c r="U46" s="1"/>
    </row>
    <row r="47" spans="2:27" x14ac:dyDescent="0.2">
      <c r="B47" s="17"/>
      <c r="C47" s="12"/>
      <c r="D47" s="1"/>
      <c r="E47" s="1"/>
      <c r="F47" s="12"/>
      <c r="G47" s="1"/>
      <c r="H47" s="12"/>
      <c r="I47" s="12"/>
      <c r="J47" s="13"/>
      <c r="K47" s="1"/>
      <c r="L47" s="1"/>
      <c r="M47" s="1"/>
      <c r="N47" s="1"/>
      <c r="O47" s="1"/>
      <c r="P47" s="1"/>
      <c r="Q47" s="1"/>
      <c r="R47" s="18"/>
      <c r="S47" s="1"/>
      <c r="T47" s="1"/>
      <c r="U47" s="1"/>
    </row>
    <row r="48" spans="2:27" ht="9" customHeight="1" thickBot="1" x14ac:dyDescent="0.25">
      <c r="B48" s="32"/>
      <c r="C48" s="33"/>
      <c r="D48" s="34"/>
      <c r="E48" s="35"/>
      <c r="F48" s="36"/>
      <c r="G48" s="21"/>
      <c r="H48" s="22"/>
      <c r="I48" s="22"/>
      <c r="J48" s="23"/>
      <c r="K48" s="24"/>
      <c r="L48" s="21"/>
      <c r="M48" s="46"/>
      <c r="N48" s="46"/>
      <c r="O48" s="46"/>
      <c r="P48" s="46"/>
      <c r="Q48" s="46"/>
      <c r="R48" s="47"/>
      <c r="S48" s="1"/>
      <c r="T48" s="1"/>
      <c r="U48" s="1"/>
    </row>
    <row r="49" spans="14:21" x14ac:dyDescent="0.2">
      <c r="N49" s="14"/>
      <c r="O49" s="1"/>
      <c r="P49" s="1"/>
      <c r="Q49" s="14"/>
      <c r="R49" s="1"/>
      <c r="S49" s="14"/>
      <c r="T49" s="12"/>
      <c r="U49" s="1"/>
    </row>
    <row r="50" spans="14:21" x14ac:dyDescent="0.2">
      <c r="N50" s="1"/>
      <c r="O50" s="1"/>
      <c r="P50" s="1"/>
      <c r="Q50" s="1"/>
      <c r="R50" s="1"/>
      <c r="S50" s="1"/>
      <c r="T50" s="1"/>
      <c r="U50" s="1"/>
    </row>
    <row r="51" spans="14:21" x14ac:dyDescent="0.2">
      <c r="N51" s="1"/>
      <c r="O51" s="1"/>
      <c r="P51" s="1"/>
      <c r="Q51" s="1"/>
      <c r="R51" s="1"/>
      <c r="S51" s="1"/>
      <c r="T51" s="1"/>
      <c r="U51" s="1"/>
    </row>
    <row r="52" spans="14:21" x14ac:dyDescent="0.2">
      <c r="N52" s="1"/>
      <c r="O52" s="1"/>
      <c r="P52" s="1"/>
      <c r="Q52" s="1"/>
      <c r="R52" s="1"/>
      <c r="S52" s="1"/>
      <c r="T52" s="1"/>
      <c r="U52" s="1"/>
    </row>
    <row r="53" spans="14:21" x14ac:dyDescent="0.2">
      <c r="N53" s="1"/>
      <c r="O53" s="1"/>
      <c r="P53" s="1"/>
      <c r="Q53" s="1"/>
      <c r="R53" s="1"/>
      <c r="S53" s="1"/>
      <c r="T53" s="1"/>
      <c r="U53" s="1"/>
    </row>
    <row r="54" spans="14:21" x14ac:dyDescent="0.2">
      <c r="N54" s="1"/>
      <c r="O54" s="1"/>
      <c r="P54" s="1"/>
      <c r="Q54" s="1"/>
      <c r="R54" s="1"/>
      <c r="S54" s="1"/>
    </row>
  </sheetData>
  <mergeCells count="3">
    <mergeCell ref="B7:R7"/>
    <mergeCell ref="O10:P10"/>
    <mergeCell ref="M48:R48"/>
  </mergeCells>
  <printOptions horizontalCentered="1" verticalCentered="1"/>
  <pageMargins left="0.5" right="0.5" top="0.5" bottom="0.5" header="0.5" footer="0.5"/>
  <pageSetup scale="92" orientation="landscape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660ECA6D2F50A43BCC47AA338F94388" ma:contentTypeVersion="10" ma:contentTypeDescription="Create a new document." ma:contentTypeScope="" ma:versionID="e1b39d02c8d4ed8c72d09978e1a35898">
  <xsd:schema xmlns:xsd="http://www.w3.org/2001/XMLSchema" xmlns:xs="http://www.w3.org/2001/XMLSchema" xmlns:p="http://schemas.microsoft.com/office/2006/metadata/properties" xmlns:ns3="757498f3-82ff-4f5c-a3b5-f6499bfdca83" targetNamespace="http://schemas.microsoft.com/office/2006/metadata/properties" ma:root="true" ma:fieldsID="bc5d4bfa436774ebacd3cabcb005faea" ns3:_="">
    <xsd:import namespace="757498f3-82ff-4f5c-a3b5-f6499bfdca83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DateTaken" minOccurs="0"/>
                <xsd:element ref="ns3:MediaServiceLocation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57498f3-82ff-4f5c-a3b5-f6499bfdca8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3" nillable="true" ma:displayName="Location" ma:internalName="MediaServiceLocation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D5424FE-FB35-43D6-B64B-11E3BD6F08C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599F332-CA04-4E28-B151-3B359EA4A2CF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38A8F6FC-755E-4EEA-BC54-5A1BEAF3EB5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57498f3-82ff-4f5c-a3b5-f6499bfdca8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Array #1</vt:lpstr>
      <vt:lpstr>Array #2</vt:lpstr>
      <vt:lpstr>Array #3</vt:lpstr>
      <vt:lpstr>Array #4</vt:lpstr>
      <vt:lpstr>'Array #1'!Print_Area</vt:lpstr>
      <vt:lpstr>'Array #2'!Print_Area</vt:lpstr>
      <vt:lpstr>'Array #3'!Print_Area</vt:lpstr>
      <vt:lpstr>'Array #4'!Print_Area</vt:lpstr>
    </vt:vector>
  </TitlesOfParts>
  <Company>Terracon Consultants,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tgabrams</dc:creator>
  <cp:lastModifiedBy>Morrison, Phillip A.</cp:lastModifiedBy>
  <cp:lastPrinted>2022-02-15T21:13:29Z</cp:lastPrinted>
  <dcterms:created xsi:type="dcterms:W3CDTF">2009-02-21T17:14:09Z</dcterms:created>
  <dcterms:modified xsi:type="dcterms:W3CDTF">2022-04-28T18:46:18Z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0x0101000660ECA6D2F50A43BCC47AA338F94388</vt:lpwstr>
  </property>
</Properties>
</file>